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3"/>
  </bookViews>
  <sheets>
    <sheet name=" Vendimet dhe rekomandimet" sheetId="19" r:id="rId1"/>
    <sheet name="Raporti Financiar" sheetId="20" r:id="rId2"/>
    <sheet name="Tab. e buxhetit" sheetId="5" r:id="rId3"/>
    <sheet name="Mallrat" sheetId="13" r:id="rId4"/>
    <sheet name="Kapitalet" sheetId="14" r:id="rId5"/>
    <sheet name="Subvencionet dhe pagat" sheetId="4" r:id="rId6"/>
    <sheet name="Antaret e Kuvendit" sheetId="16" r:id="rId7"/>
    <sheet name="Administrata" sheetId="17" r:id="rId8"/>
    <sheet name="Stafi mbeshtetes politik" sheetId="18" r:id="rId9"/>
  </sheets>
  <definedNames>
    <definedName name="_xlnm._FilterDatabase" localSheetId="6" hidden="1">'Antaret e Kuvendit'!$B$41:$K$396</definedName>
    <definedName name="_xlnm.Print_Area" localSheetId="5">'Subvencionet dhe pagat'!$A$1:$I$58</definedName>
    <definedName name="_xlnm.Print_Area" localSheetId="2">'Tab. e buxhetit'!$A$1:$H$39</definedName>
  </definedNames>
  <calcPr calcId="152511"/>
</workbook>
</file>

<file path=xl/calcChain.xml><?xml version="1.0" encoding="utf-8"?>
<calcChain xmlns="http://schemas.openxmlformats.org/spreadsheetml/2006/main">
  <c r="N76" i="18" l="1"/>
  <c r="N75" i="18"/>
  <c r="N67" i="18"/>
  <c r="N65" i="18"/>
  <c r="N64" i="18"/>
  <c r="N58" i="18"/>
  <c r="N57" i="18"/>
  <c r="N50" i="18"/>
  <c r="N43" i="18"/>
  <c r="N42" i="18"/>
  <c r="N37" i="18"/>
  <c r="N31" i="18"/>
  <c r="N77" i="18" s="1"/>
  <c r="P77" i="18" s="1"/>
  <c r="F148" i="17"/>
  <c r="G274" i="16"/>
  <c r="G249" i="16"/>
  <c r="G189" i="16"/>
  <c r="H62" i="13"/>
  <c r="G6" i="13"/>
  <c r="D21" i="13"/>
  <c r="D79" i="13"/>
  <c r="D60" i="13"/>
  <c r="G60" i="13" l="1"/>
  <c r="G21" i="13"/>
  <c r="H21" i="13" s="1"/>
  <c r="F6" i="13"/>
  <c r="I15" i="14"/>
  <c r="J15" i="14" s="1"/>
  <c r="F15" i="5"/>
  <c r="F14" i="5"/>
  <c r="H101" i="13"/>
  <c r="E101" i="13"/>
  <c r="G100" i="13"/>
  <c r="F100" i="13"/>
  <c r="D100" i="13"/>
  <c r="E100" i="13" s="1"/>
  <c r="C100" i="13"/>
  <c r="H97" i="13"/>
  <c r="E97" i="13"/>
  <c r="H95" i="13"/>
  <c r="E95" i="13"/>
  <c r="G94" i="13"/>
  <c r="F94" i="13"/>
  <c r="D94" i="13"/>
  <c r="E94" i="13" s="1"/>
  <c r="C94" i="13"/>
  <c r="H93" i="13"/>
  <c r="G91" i="13"/>
  <c r="F91" i="13"/>
  <c r="C91" i="13"/>
  <c r="H89" i="13"/>
  <c r="E89" i="13"/>
  <c r="H88" i="13"/>
  <c r="E88" i="13"/>
  <c r="H87" i="13"/>
  <c r="E87" i="13"/>
  <c r="H86" i="13"/>
  <c r="E86" i="13"/>
  <c r="G85" i="13"/>
  <c r="F85" i="13"/>
  <c r="E85" i="13"/>
  <c r="D85" i="13"/>
  <c r="C85" i="13"/>
  <c r="H82" i="13"/>
  <c r="H81" i="13"/>
  <c r="H80" i="13"/>
  <c r="E80" i="13"/>
  <c r="E79" i="13"/>
  <c r="G79" i="13"/>
  <c r="C79" i="13"/>
  <c r="G71" i="13"/>
  <c r="D71" i="13"/>
  <c r="H68" i="13"/>
  <c r="E68" i="13"/>
  <c r="H67" i="13"/>
  <c r="F60" i="13"/>
  <c r="C60" i="13"/>
  <c r="E60" i="13" s="1"/>
  <c r="H54" i="13"/>
  <c r="H52" i="13"/>
  <c r="E52" i="13"/>
  <c r="G51" i="13"/>
  <c r="H51" i="13" s="1"/>
  <c r="F51" i="13"/>
  <c r="D51" i="13"/>
  <c r="C51" i="13"/>
  <c r="H48" i="13"/>
  <c r="H42" i="13"/>
  <c r="G39" i="13"/>
  <c r="F39" i="13"/>
  <c r="D39" i="13"/>
  <c r="C39" i="13"/>
  <c r="H35" i="13"/>
  <c r="E35" i="13"/>
  <c r="H34" i="13"/>
  <c r="E34" i="13"/>
  <c r="H33" i="13"/>
  <c r="E33" i="13"/>
  <c r="H32" i="13"/>
  <c r="E32" i="13"/>
  <c r="H29" i="13"/>
  <c r="E29" i="13"/>
  <c r="F28" i="13"/>
  <c r="D28" i="13"/>
  <c r="C28" i="13"/>
  <c r="H24" i="13"/>
  <c r="E24" i="13"/>
  <c r="H23" i="13"/>
  <c r="E23" i="13"/>
  <c r="H22" i="13"/>
  <c r="E22" i="13"/>
  <c r="F21" i="13"/>
  <c r="C21" i="13"/>
  <c r="H18" i="13"/>
  <c r="E18" i="13"/>
  <c r="H17" i="13"/>
  <c r="E17" i="13"/>
  <c r="H16" i="13"/>
  <c r="E16" i="13"/>
  <c r="H15" i="13"/>
  <c r="E15" i="13"/>
  <c r="H14" i="13"/>
  <c r="E14" i="13"/>
  <c r="G13" i="13"/>
  <c r="F13" i="13"/>
  <c r="D13" i="13"/>
  <c r="C13" i="13"/>
  <c r="H10" i="13"/>
  <c r="C10" i="13"/>
  <c r="E10" i="13" s="1"/>
  <c r="H9" i="13"/>
  <c r="E9" i="13"/>
  <c r="C9" i="13"/>
  <c r="H8" i="13"/>
  <c r="C8" i="13"/>
  <c r="E8" i="13" s="1"/>
  <c r="H7" i="13"/>
  <c r="C7" i="13"/>
  <c r="E7" i="13" s="1"/>
  <c r="H6" i="13"/>
  <c r="E6" i="13"/>
  <c r="G5" i="13"/>
  <c r="F5" i="13"/>
  <c r="D5" i="13"/>
  <c r="H8" i="4"/>
  <c r="G7" i="4"/>
  <c r="G5" i="4" s="1"/>
  <c r="F7" i="4"/>
  <c r="F5" i="4" s="1"/>
  <c r="E8" i="4"/>
  <c r="E7" i="4" s="1"/>
  <c r="E5" i="4" s="1"/>
  <c r="D7" i="4"/>
  <c r="D5" i="4" s="1"/>
  <c r="C7" i="4"/>
  <c r="C5" i="4" s="1"/>
  <c r="D19" i="5"/>
  <c r="J19" i="14"/>
  <c r="G17" i="14"/>
  <c r="H9" i="14"/>
  <c r="F9" i="14"/>
  <c r="F7" i="14" s="1"/>
  <c r="E9" i="14"/>
  <c r="E7" i="14" s="1"/>
  <c r="F19" i="5"/>
  <c r="E51" i="13" l="1"/>
  <c r="H100" i="13"/>
  <c r="I9" i="14"/>
  <c r="I7" i="14" s="1"/>
  <c r="E28" i="13"/>
  <c r="C5" i="13"/>
  <c r="C108" i="13" s="1"/>
  <c r="E13" i="13"/>
  <c r="H94" i="13"/>
  <c r="H5" i="13"/>
  <c r="H13" i="13"/>
  <c r="H60" i="13"/>
  <c r="H39" i="13"/>
  <c r="H5" i="4"/>
  <c r="H7" i="4"/>
  <c r="D108" i="13"/>
  <c r="E21" i="13"/>
  <c r="H91" i="13"/>
  <c r="H85" i="13"/>
  <c r="F79" i="13"/>
  <c r="H79" i="13" s="1"/>
  <c r="G28" i="13"/>
  <c r="H28" i="13" s="1"/>
  <c r="G7" i="14"/>
  <c r="J9" i="14"/>
  <c r="H7" i="14"/>
  <c r="J7" i="14" s="1"/>
  <c r="E5" i="13" l="1"/>
  <c r="F108" i="13"/>
  <c r="G108" i="13"/>
  <c r="E18" i="5"/>
  <c r="E17" i="5"/>
  <c r="E16" i="5"/>
  <c r="E15" i="5"/>
  <c r="C19" i="5"/>
  <c r="H108" i="13" l="1"/>
  <c r="E19" i="5"/>
  <c r="E14" i="5"/>
  <c r="E23" i="4" l="1"/>
  <c r="H15" i="5" l="1"/>
  <c r="H16" i="5"/>
  <c r="H17" i="5"/>
  <c r="H18" i="5"/>
  <c r="H14" i="5"/>
  <c r="E25" i="4"/>
  <c r="E24" i="4"/>
  <c r="E26" i="4" l="1"/>
  <c r="G19" i="5"/>
  <c r="H19" i="5" s="1"/>
  <c r="D26" i="4" l="1"/>
  <c r="F23" i="4" l="1"/>
  <c r="F24" i="4" l="1"/>
  <c r="F25" i="4"/>
  <c r="B26" i="4"/>
  <c r="C26" i="4"/>
  <c r="F26" i="4" l="1"/>
</calcChain>
</file>

<file path=xl/sharedStrings.xml><?xml version="1.0" encoding="utf-8"?>
<sst xmlns="http://schemas.openxmlformats.org/spreadsheetml/2006/main" count="3154" uniqueCount="746">
  <si>
    <t>4) Tabelat:</t>
  </si>
  <si>
    <t>a) Të hyrat:</t>
  </si>
  <si>
    <t>Ju lutem plotësoni tabelën me informatat e nevojshme.</t>
  </si>
  <si>
    <t>Kodi Ekonomik</t>
  </si>
  <si>
    <t>Kategoria Ekonomike</t>
  </si>
  <si>
    <t>Të hyrat e Planifikuara/Parashikuara për këtë periudhë</t>
  </si>
  <si>
    <t>Të hyrat vetanake të bartura nga viti paraprak</t>
  </si>
  <si>
    <t>Kuvendi i Republikës së Kosovës, nuk realizon të hyra</t>
  </si>
  <si>
    <t>b) Shpenzimet:</t>
  </si>
  <si>
    <t>Ju lutem plotësoni tabelën me të dhënat e nevojshme.</t>
  </si>
  <si>
    <t>% e shpenzimit</t>
  </si>
  <si>
    <t>Mallra dhe shërbime</t>
  </si>
  <si>
    <t>Shërbimet komunale</t>
  </si>
  <si>
    <t>Subvencionet dhe Transferet</t>
  </si>
  <si>
    <t>Investimet Kapitale</t>
  </si>
  <si>
    <t>Gjithsej</t>
  </si>
  <si>
    <t xml:space="preserve">                           -   </t>
  </si>
  <si>
    <t xml:space="preserve">                         -   </t>
  </si>
  <si>
    <t xml:space="preserve">                  -   </t>
  </si>
  <si>
    <t>4.d )</t>
  </si>
  <si>
    <t>INVESTIMET KAPITALE</t>
  </si>
  <si>
    <t>Emri i kategorisë ekonomike</t>
  </si>
  <si>
    <t xml:space="preserve">Planifikimi </t>
  </si>
  <si>
    <t xml:space="preserve">% e  shpenzimit  </t>
  </si>
  <si>
    <t xml:space="preserve">% e  shpenzimit </t>
  </si>
  <si>
    <t>Gjithsej Investimet Kapitale</t>
  </si>
  <si>
    <t>4.e)</t>
  </si>
  <si>
    <t>SUBVENCIONET DHE TRANSFERET: DETAJET E SHPENZIMEVE SIPAS KODEVE EKONOMIKE</t>
  </si>
  <si>
    <t>Subvencione dhe Transfere</t>
  </si>
  <si>
    <t xml:space="preserve">Gjithsej subvensione dhe transfere </t>
  </si>
  <si>
    <t>SUBVENCIONET</t>
  </si>
  <si>
    <t>Subvencionet per Etnitete Publike</t>
  </si>
  <si>
    <t xml:space="preserve">Subvencionet per Etnitete Publike </t>
  </si>
  <si>
    <t>Subvencionet per Etnitete Jopublike</t>
  </si>
  <si>
    <t>TRANSFERET</t>
  </si>
  <si>
    <t>4.f)     Personeli dhe struktura e pagave</t>
  </si>
  <si>
    <t>Niveli</t>
  </si>
  <si>
    <t>Pozitat e aprovuara me Ligjin për Buxhet</t>
  </si>
  <si>
    <t>Pozitat e plotësuara</t>
  </si>
  <si>
    <t>Buxheti i shpenzuar për paga për periudhën raportuese</t>
  </si>
  <si>
    <t>Shpenzimet kapitale</t>
  </si>
  <si>
    <t>Administrata e Kuvendit</t>
  </si>
  <si>
    <t>Stafi Mbështetës Politik</t>
  </si>
  <si>
    <t>% e realizimit</t>
  </si>
  <si>
    <t>INVESTIMET KAPITALE: DETAJET E SHPENZIMEVE SIPAS PROJEKTEVE</t>
  </si>
  <si>
    <t>Villa Gërmia</t>
  </si>
  <si>
    <t>Shkallet kunder zjarrit</t>
  </si>
  <si>
    <t>Rifreskimi dhe pavarësimi i sistemit të TIK-ut</t>
  </si>
  <si>
    <t>Modernizimi dhe pajisja me teknologji digjitale te sallave konferenciale dhe salles plenare</t>
  </si>
  <si>
    <t>Kodi I projektit</t>
  </si>
  <si>
    <t>Buxheti i shpenzuar në % vjetor</t>
  </si>
  <si>
    <t>Pajisje tjera</t>
  </si>
  <si>
    <t>Renovimi i nderteses dhe instalimeve ekzistuese</t>
  </si>
  <si>
    <t>Buxheti 2017</t>
  </si>
  <si>
    <t xml:space="preserve"> Buxheti 2017</t>
  </si>
  <si>
    <t>Sistemi i menaxhimit te objektit</t>
  </si>
  <si>
    <t>Digjitalizimi i arkives</t>
  </si>
  <si>
    <t xml:space="preserve">Krijimi i qendres se te dhenave ne KK </t>
  </si>
  <si>
    <t xml:space="preserve">Buxheti i shpenzuar në % </t>
  </si>
  <si>
    <t>4. c) DETAJET E SHPENZIMEVE SIPAS KODEVE EKONOMIKE</t>
  </si>
  <si>
    <t>MALLRA DHE SHËRBIME Emri i kategorisë ekonomike</t>
  </si>
  <si>
    <t>Planifikuar 2017</t>
  </si>
  <si>
    <t>Shpenzimet e udhëtimit</t>
  </si>
  <si>
    <t>Shpenzime te udhetimit brenda vendit</t>
  </si>
  <si>
    <t>Shpenzime te udhetimit jashte vendit</t>
  </si>
  <si>
    <t>Meditja e udhimit zyrtar jasht vendit</t>
  </si>
  <si>
    <t>Akomodimi gjate udhetimit zyrtar jasht vendit</t>
  </si>
  <si>
    <t>Shpenzimet tjera te udhitimit zyrtar jasht vendit</t>
  </si>
  <si>
    <t>SHPENZIME KOMUNALE</t>
  </si>
  <si>
    <t>Ryma</t>
  </si>
  <si>
    <t>Uji</t>
  </si>
  <si>
    <t>Mbeturinat</t>
  </si>
  <si>
    <t>Ngrohja qëndrore</t>
  </si>
  <si>
    <t>Shpenzimet telefonike</t>
  </si>
  <si>
    <t>SHËRBIMET E TELEKOMUNIKIMIT</t>
  </si>
  <si>
    <t>Shpenzimet për internet</t>
  </si>
  <si>
    <t>Shpenzimet e telefonisë mobile</t>
  </si>
  <si>
    <t>Shpenzimet postare</t>
  </si>
  <si>
    <t>Shpenzimet e përdorimit të kabllit optik</t>
  </si>
  <si>
    <t>SHPENZIMET PËR SHËRBIME</t>
  </si>
  <si>
    <t>Shërbimet e arsimimit dhe trajnimit</t>
  </si>
  <si>
    <t>Shërbimet e përfaqësimit dhe avokaturës</t>
  </si>
  <si>
    <t>Shërbimet e ndryshme shëndetësore</t>
  </si>
  <si>
    <t>Shërbime të ndryshme intelektuale dhe këshillëdhënëse</t>
  </si>
  <si>
    <t>Shërbime shtypje jo marketing</t>
  </si>
  <si>
    <t>Shërbime kontraktuese tjera</t>
  </si>
  <si>
    <t>Shërbime teknike</t>
  </si>
  <si>
    <t>Shpenzimet për anëtarësim</t>
  </si>
  <si>
    <t>BLERJE E MOBILJEVE DHE PAISJEVE (ME PAK SE 1000 EURO) (NENTOTALI)</t>
  </si>
  <si>
    <t>Mobilje (me pak se 1000 euro)</t>
  </si>
  <si>
    <t>Telefona (me pak se 1000 euro)</t>
  </si>
  <si>
    <t>Kompjuterë (me pak se 1000 euro)</t>
  </si>
  <si>
    <t>Harduer për teknologji informative (me pak se 1000 euro)</t>
  </si>
  <si>
    <t>Makina fotokopjuese (me pak se 1000 euro)</t>
  </si>
  <si>
    <t>Pajisje speciale mjeksore (me pak se 1000 euro)</t>
  </si>
  <si>
    <t>Pajisje te shërbimit policor (me pak se 1000 euro)</t>
  </si>
  <si>
    <t>Pajisje trafiku (me pak se 1000 euro)</t>
  </si>
  <si>
    <t>Pajisje tjera (me pak se 1000 euro)</t>
  </si>
  <si>
    <t>BLERJE TJERA - MALLRA DHE SHERBIME (NENTOTALI)</t>
  </si>
  <si>
    <t>Furnizime për zyrë</t>
  </si>
  <si>
    <t>Furnizim me veshmbathje</t>
  </si>
  <si>
    <t>Akomodimi</t>
  </si>
  <si>
    <t>Municion dhe armë zjarri</t>
  </si>
  <si>
    <t>Tiketat siguruese(banderollat)</t>
  </si>
  <si>
    <t>DERIVATET DHE LËNDËT DJEGËSE (NENTOTALI)</t>
  </si>
  <si>
    <t>Vaj</t>
  </si>
  <si>
    <t>Nafte per ngrohje qendrore</t>
  </si>
  <si>
    <t>Vaj per ngrohje</t>
  </si>
  <si>
    <t>Mazut</t>
  </si>
  <si>
    <t>Qymyr</t>
  </si>
  <si>
    <t>Dru</t>
  </si>
  <si>
    <t>Derivate per gjenerator</t>
  </si>
  <si>
    <t>Karburant per vetura</t>
  </si>
  <si>
    <t>LLOGARITE E AVANSIT (NENTOTALI)</t>
  </si>
  <si>
    <t>Avas per para te imeta (p.cash)</t>
  </si>
  <si>
    <t>Avans per udhetime zyrtare</t>
  </si>
  <si>
    <t>Avanc</t>
  </si>
  <si>
    <t>Avans per mallra dhe sherbime</t>
  </si>
  <si>
    <t>Avanc - per ambasadat</t>
  </si>
  <si>
    <t>SHERBIMET E REGJISTRIMIT DHE SIGURIMEVE (NENTOTALI)</t>
  </si>
  <si>
    <t>Regjistrimi dhe Sigurimi i automjeteve</t>
  </si>
  <si>
    <t>Provizion për Tarifa të Ndryshme</t>
  </si>
  <si>
    <t>Sigurimi i ndertesave dhe tjera</t>
  </si>
  <si>
    <t>MIRËMBAJTJA (NENTOTALI)</t>
  </si>
  <si>
    <t>Mirembajtja dhe riparimi i automjeteve</t>
  </si>
  <si>
    <t>Mirembajtja e ndertesave</t>
  </si>
  <si>
    <t>Mirëmbajtja e Teknologjisë Informative</t>
  </si>
  <si>
    <t>Mirembajtja e mobileve dhe paisjeve</t>
  </si>
  <si>
    <t>SHPENZIMET E MARKETINGUT (NENTOTALI)</t>
  </si>
  <si>
    <t>Reklamat dhe konkurset</t>
  </si>
  <si>
    <t>Botimet e publikimeve</t>
  </si>
  <si>
    <t>Shpenzimet per informim publik</t>
  </si>
  <si>
    <t>SHPENZIMET E PËRFAQËSIMIT (NENTOTALI)</t>
  </si>
  <si>
    <t>Drekat zyrtare</t>
  </si>
  <si>
    <t>Pagesa e tatimit ne qira</t>
  </si>
  <si>
    <t>Anëtarët e Kuvendit</t>
  </si>
  <si>
    <t>Buxheti dhe Shpenzimet  2017</t>
  </si>
  <si>
    <t>Planifikuar  2018</t>
  </si>
  <si>
    <t>Taksa komunale</t>
  </si>
  <si>
    <t>Qiraja</t>
  </si>
  <si>
    <t>Qirajqa per ndertesa</t>
  </si>
  <si>
    <t>Qiraja makineria</t>
  </si>
  <si>
    <t>Shpenzime- neni 39.2</t>
  </si>
  <si>
    <t xml:space="preserve"> Buxheti 2018</t>
  </si>
  <si>
    <t>Buxheti 2018</t>
  </si>
  <si>
    <t xml:space="preserve">                                                                                                                    </t>
  </si>
  <si>
    <t>Krijimi i sistemit te integruar wi-fi ne ndertesen e Kuvendit</t>
  </si>
  <si>
    <t>Buxheti dhe Shpenzimet  2018</t>
  </si>
  <si>
    <t xml:space="preserve"> shpenzimet </t>
  </si>
  <si>
    <t xml:space="preserve">Shpenzimet </t>
  </si>
  <si>
    <t>Shpenzimet  vjetore  2017</t>
  </si>
  <si>
    <t>Shpenzimet 2018</t>
  </si>
  <si>
    <t>Buxheti vjetor per paga</t>
  </si>
  <si>
    <t xml:space="preserve">                                                                                                                                                                         </t>
  </si>
  <si>
    <t>Pagat</t>
  </si>
  <si>
    <r>
      <t xml:space="preserve">Republika e Kosovës
</t>
    </r>
    <r>
      <rPr>
        <b/>
        <sz val="12.95"/>
        <color indexed="9"/>
        <rFont val="Times New Roman"/>
        <family val="1"/>
      </rPr>
      <t xml:space="preserve">Republika Kosovo-Republic of Kosovo
</t>
    </r>
    <r>
      <rPr>
        <b/>
        <i/>
        <sz val="11.95"/>
        <color indexed="9"/>
        <rFont val="Book Antiqua"/>
        <family val="1"/>
      </rPr>
      <t>Kuvendi - Skupština – Assembly</t>
    </r>
  </si>
  <si>
    <t>Prej datës: 01/10/2018</t>
  </si>
  <si>
    <t>Deri më datën: 31/12/2018</t>
  </si>
  <si>
    <t>Programi: Deputetet</t>
  </si>
  <si>
    <r>
      <t xml:space="preserve">                    </t>
    </r>
    <r>
      <rPr>
        <b/>
        <sz val="10"/>
        <color indexed="8"/>
        <rFont val="Arial"/>
        <family val="2"/>
      </rPr>
      <t>Pagat dhe Meditjet</t>
    </r>
    <r>
      <rPr>
        <b/>
        <sz val="10"/>
        <color indexed="8"/>
        <rFont val="Arial"/>
        <family val="2"/>
      </rPr>
      <t xml:space="preserve">                 Kodi buxhetor: </t>
    </r>
    <r>
      <rPr>
        <b/>
        <sz val="10"/>
        <color indexed="8"/>
        <rFont val="Arial"/>
        <family val="2"/>
      </rPr>
      <t>11000</t>
    </r>
  </si>
  <si>
    <t>Nr</t>
  </si>
  <si>
    <t xml:space="preserve">Pershkrimi
</t>
  </si>
  <si>
    <t>Shuma e  paguar</t>
  </si>
  <si>
    <t>Data e pagesës</t>
  </si>
  <si>
    <t>Emri</t>
  </si>
  <si>
    <t>Pagat e muajit Tetor</t>
  </si>
  <si>
    <t>31/10/2018</t>
  </si>
  <si>
    <t>Anëtaret e Kuvendit</t>
  </si>
  <si>
    <t>Pagat e muajit Nëntor</t>
  </si>
  <si>
    <t>30/11/2018</t>
  </si>
  <si>
    <t>Pagat e muajit Dhjetor</t>
  </si>
  <si>
    <t>28/12/2018</t>
  </si>
  <si>
    <r>
      <t xml:space="preserve">                    </t>
    </r>
    <r>
      <rPr>
        <b/>
        <sz val="10"/>
        <color indexed="8"/>
        <rFont val="Arial"/>
        <family val="2"/>
      </rPr>
      <t xml:space="preserve">Shpenzimet e udhëtimit brenda vendit </t>
    </r>
    <r>
      <rPr>
        <b/>
        <sz val="10"/>
        <color indexed="8"/>
        <rFont val="Arial"/>
        <family val="2"/>
      </rPr>
      <t xml:space="preserve">                 Kodi buxhetor: </t>
    </r>
    <r>
      <rPr>
        <b/>
        <sz val="10"/>
        <color indexed="8"/>
        <rFont val="Arial"/>
        <family val="2"/>
      </rPr>
      <t>13130</t>
    </r>
  </si>
  <si>
    <t>Shp.brenda vendit - G.P Kom.per Buxhet</t>
  </si>
  <si>
    <t>23/11/2018</t>
  </si>
  <si>
    <t>SHARRI NHT</t>
  </si>
  <si>
    <t>Shp.tjera brenda vendit</t>
  </si>
  <si>
    <t>06/12/2018</t>
  </si>
  <si>
    <t>PP CENTAR</t>
  </si>
  <si>
    <r>
      <t xml:space="preserve">                    </t>
    </r>
    <r>
      <rPr>
        <b/>
        <sz val="10"/>
        <color indexed="8"/>
        <rFont val="Arial"/>
        <family val="2"/>
      </rPr>
      <t>Shpenzimet e udhëtimit zyrtar jashtë vendit</t>
    </r>
    <r>
      <rPr>
        <b/>
        <sz val="10"/>
        <color indexed="8"/>
        <rFont val="Arial"/>
        <family val="2"/>
      </rPr>
      <t xml:space="preserve">                 Kodi buxhetor: </t>
    </r>
    <r>
      <rPr>
        <b/>
        <sz val="10"/>
        <color indexed="8"/>
        <rFont val="Arial"/>
        <family val="2"/>
      </rPr>
      <t>13140</t>
    </r>
  </si>
  <si>
    <t>Shp.te udhetimit - Bileta</t>
  </si>
  <si>
    <t>AS TRAVEL CLUB SHPK</t>
  </si>
  <si>
    <t>Shp.te udhetimit -Bileta</t>
  </si>
  <si>
    <t>Rimbursim nga Parlamenti Europian</t>
  </si>
  <si>
    <t>24/10/2018</t>
  </si>
  <si>
    <t>RIMBURSIM NGA PARLAMENTI EVROPIAN</t>
  </si>
  <si>
    <t>21/11/2018</t>
  </si>
  <si>
    <t>AS TRAVLE CLUB SHPK</t>
  </si>
  <si>
    <t>09/11/2018</t>
  </si>
  <si>
    <t>12/11/2018</t>
  </si>
  <si>
    <t>19/12/2018</t>
  </si>
  <si>
    <t>04/12/2018</t>
  </si>
  <si>
    <t>20/12/2018</t>
  </si>
  <si>
    <r>
      <t xml:space="preserve">                    </t>
    </r>
    <r>
      <rPr>
        <b/>
        <sz val="10"/>
        <color indexed="8"/>
        <rFont val="Arial"/>
        <family val="2"/>
      </rPr>
      <t>Mëditja e udhëtimit zyrtar jashtë vendit</t>
    </r>
    <r>
      <rPr>
        <b/>
        <sz val="10"/>
        <color indexed="8"/>
        <rFont val="Arial"/>
        <family val="2"/>
      </rPr>
      <t xml:space="preserve">                 Kodi buxhetor: </t>
    </r>
    <r>
      <rPr>
        <b/>
        <sz val="10"/>
        <color indexed="8"/>
        <rFont val="Arial"/>
        <family val="2"/>
      </rPr>
      <t>13141</t>
    </r>
  </si>
  <si>
    <t>Meditje per udhetim zyrtare ne Kanada</t>
  </si>
  <si>
    <t>30/10/2018</t>
  </si>
  <si>
    <t>Mimoza Kusari Lila</t>
  </si>
  <si>
    <t>Meditje per udhetim zyrtare ne.Francë</t>
  </si>
  <si>
    <t>05/10/2018</t>
  </si>
  <si>
    <t>Xhavit Haliti</t>
  </si>
  <si>
    <t>Meditje per udhetim zyrtare ne Shqiperi</t>
  </si>
  <si>
    <t>11/10/2018</t>
  </si>
  <si>
    <t>Mexhide Mjaku Topalli</t>
  </si>
  <si>
    <t>Meditje per udhetim zyrtare neTurqi</t>
  </si>
  <si>
    <t>Ganimete Musliu</t>
  </si>
  <si>
    <t>Haxhi Shala</t>
  </si>
  <si>
    <t>Meditje per udhetim zyrtare ne Bruskel</t>
  </si>
  <si>
    <t>16/10/2018</t>
  </si>
  <si>
    <t>Zenun Pajaziti</t>
  </si>
  <si>
    <t>Meditje per udhetim zyrtare ne Çeki</t>
  </si>
  <si>
    <t>Kadri Veseli</t>
  </si>
  <si>
    <t>Meditje per udhetim zyrtare ne Austri</t>
  </si>
  <si>
    <t>18/10/2018</t>
  </si>
  <si>
    <t>Avdullah Hoti</t>
  </si>
  <si>
    <t>Meditje per udhetim zyrtare ne  Austri</t>
  </si>
  <si>
    <t>19/10/2018</t>
  </si>
  <si>
    <t>Armend Zemaj</t>
  </si>
  <si>
    <t>Meditje per udhetim zyrtare ne Maqedoni</t>
  </si>
  <si>
    <t>Ilir Deda</t>
  </si>
  <si>
    <t>Meditje per udhetim zyrtare ne Gjermani</t>
  </si>
  <si>
    <t>Veton Berisha</t>
  </si>
  <si>
    <t>Meditje per udhetim zyrtare ne Turqi</t>
  </si>
  <si>
    <t>Mufera Srbica Sinik</t>
  </si>
  <si>
    <t>Saranda Bogujevci</t>
  </si>
  <si>
    <t>Meditje per udhetim zyrtare ne Francë</t>
  </si>
  <si>
    <t>Meditje per udhetim zyrtare ne Bullgari</t>
  </si>
  <si>
    <t>Meditje per udhetim zyrtare ne Londer</t>
  </si>
  <si>
    <t>Memli Krasniqi</t>
  </si>
  <si>
    <t>Meditje per udhetim zyrtare ne Protugali</t>
  </si>
  <si>
    <t>22/10/2018</t>
  </si>
  <si>
    <t>Meditje per udhetim zyrtare ne Bruksel</t>
  </si>
  <si>
    <t>29/10/2018</t>
  </si>
  <si>
    <t>Time Kadrijaj</t>
  </si>
  <si>
    <t>Meditje per udhetim zyrtare ne Zvicer</t>
  </si>
  <si>
    <t>02/11/2018</t>
  </si>
  <si>
    <t>Glauk Konjufca</t>
  </si>
  <si>
    <t>Dardan Sejdiu</t>
  </si>
  <si>
    <t>26/10/2018</t>
  </si>
  <si>
    <t>Ismet Beqiri</t>
  </si>
  <si>
    <t>Meditje per udhetim zyrtare ne Indonezi</t>
  </si>
  <si>
    <t>Vjosa Osmani Sadriu</t>
  </si>
  <si>
    <t>Fitore Pacollli</t>
  </si>
  <si>
    <t>Doruntinë Maloku Kastrati</t>
  </si>
  <si>
    <t>14/11/2018</t>
  </si>
  <si>
    <t>Arban Abrashi</t>
  </si>
  <si>
    <t>Meditje per udhetim zyrtare ne Suedi</t>
  </si>
  <si>
    <t>Fitore Pacolli Dalipi</t>
  </si>
  <si>
    <t>Lirije Kajtazi</t>
  </si>
  <si>
    <t>Meditje per udhetim zyrtare ne Greqi</t>
  </si>
  <si>
    <t>Lirije Abdurrahmani Kajtazi</t>
  </si>
  <si>
    <t>Andin Hoti</t>
  </si>
  <si>
    <t>Meditje per udhetim zyrtare ne Mbreterine e Bashkuar</t>
  </si>
  <si>
    <t>Rexhep Selimi</t>
  </si>
  <si>
    <t>Nait Hasani</t>
  </si>
  <si>
    <t>Liburn Aliu</t>
  </si>
  <si>
    <t>07/11/2018</t>
  </si>
  <si>
    <t>Xhevahire Izmaku</t>
  </si>
  <si>
    <t>Korab Sejdiu</t>
  </si>
  <si>
    <t>Donika Kadaj Bujupi</t>
  </si>
  <si>
    <t>15/11/2018</t>
  </si>
  <si>
    <t>Duda Balje</t>
  </si>
  <si>
    <t>29/11/2018</t>
  </si>
  <si>
    <t>Visar Ymeri</t>
  </si>
  <si>
    <t>Imet Rrahmani</t>
  </si>
  <si>
    <t>Shqipe Pantina</t>
  </si>
  <si>
    <t>Hykmete Bajrami</t>
  </si>
  <si>
    <t>08/11/2018</t>
  </si>
  <si>
    <t>Gani Dreshaj</t>
  </si>
  <si>
    <t>Xhelal Sfeqla</t>
  </si>
  <si>
    <t>Meditje per udhetim zyrtare ne Portugali</t>
  </si>
  <si>
    <t>Sllobodan Petrovic</t>
  </si>
  <si>
    <t>25/10/2018</t>
  </si>
  <si>
    <t>Aida Derguti</t>
  </si>
  <si>
    <t>Meditje per udhetim zyrtare ne Mali i Zi</t>
  </si>
  <si>
    <t>16/11/2018</t>
  </si>
  <si>
    <t>Hajdar Beqa</t>
  </si>
  <si>
    <t>Valentina Bunjaku Rexhepi</t>
  </si>
  <si>
    <t>Albert Kinolli</t>
  </si>
  <si>
    <t>27/11/2018</t>
  </si>
  <si>
    <t>22/11/2018</t>
  </si>
  <si>
    <t>Mufera Sinik Srbica</t>
  </si>
  <si>
    <t>Fikrim Damka</t>
  </si>
  <si>
    <t>Meditje per udhetim zyrtare ne Finlandë</t>
  </si>
  <si>
    <t>Meditje per udhetim zyrtare ne Bosne dhe Hercegovine</t>
  </si>
  <si>
    <t>Ismajl Kurteshi</t>
  </si>
  <si>
    <t>Meditje per udhetim zyrtare ne Brulksel</t>
  </si>
  <si>
    <t>26/11/2018</t>
  </si>
  <si>
    <t>Teuta Haxhiu</t>
  </si>
  <si>
    <t>Milaim Zeka</t>
  </si>
  <si>
    <t>Meditje per udhetim zyrtare ne Spanjë</t>
  </si>
  <si>
    <t>Naser Rugova</t>
  </si>
  <si>
    <t>Fidan Rekaliu</t>
  </si>
  <si>
    <t>Bilall Sherifi</t>
  </si>
  <si>
    <t>Elmi Reçica</t>
  </si>
  <si>
    <t>MMeditje per udhetim zyrtare ne Serbi</t>
  </si>
  <si>
    <t>05/12/2018</t>
  </si>
  <si>
    <t>12/12/2018</t>
  </si>
  <si>
    <t>Sala Berisha Shala</t>
  </si>
  <si>
    <t>Adem Mikullovci</t>
  </si>
  <si>
    <t>11/12/2018</t>
  </si>
  <si>
    <t>Rasim Selmanaj</t>
  </si>
  <si>
    <t>Kujtim Shala</t>
  </si>
  <si>
    <t>13/12/2018</t>
  </si>
  <si>
    <t>14/12/2018</t>
  </si>
  <si>
    <t>Blerta Deliu Kodra</t>
  </si>
  <si>
    <t>17/12/2018</t>
  </si>
  <si>
    <t>Valon Ramadani</t>
  </si>
  <si>
    <t>Meditje per udhetim zyrtare ne SHBA</t>
  </si>
  <si>
    <t>18/12/2018</t>
  </si>
  <si>
    <t>Meditje per udhetim zyrtare ne Kroaci</t>
  </si>
  <si>
    <t>Flora Brovina</t>
  </si>
  <si>
    <t>22/12/2018</t>
  </si>
  <si>
    <t>24/12/2018</t>
  </si>
  <si>
    <t>Slobodan Petrovic</t>
  </si>
  <si>
    <t>Mergim Lushtaku</t>
  </si>
  <si>
    <t>Emilja Redzepi</t>
  </si>
  <si>
    <r>
      <t xml:space="preserve">                    </t>
    </r>
    <r>
      <rPr>
        <b/>
        <sz val="10"/>
        <color indexed="8"/>
        <rFont val="Arial"/>
        <family val="2"/>
      </rPr>
      <t>Akomodim gjate udhëtimit zyrtar jashtë vendit</t>
    </r>
    <r>
      <rPr>
        <b/>
        <sz val="10"/>
        <color indexed="8"/>
        <rFont val="Arial"/>
        <family val="2"/>
      </rPr>
      <t xml:space="preserve">                 Kodi buxhetor: </t>
    </r>
    <r>
      <rPr>
        <b/>
        <sz val="10"/>
        <color indexed="8"/>
        <rFont val="Arial"/>
        <family val="2"/>
      </rPr>
      <t>13142</t>
    </r>
  </si>
  <si>
    <t>Akomodim per udhetim zyrtar ne Bruksel</t>
  </si>
  <si>
    <t>Akomodim per udhetim zyrtar ne Spanjë</t>
  </si>
  <si>
    <t>Akomodim per udhetim zyrtar neFrancë</t>
  </si>
  <si>
    <t>Akomodim per udhetim zyrtar ne Kanada</t>
  </si>
  <si>
    <t>Akomodim per udhetim zyrtar ne Gjermani</t>
  </si>
  <si>
    <t>Avni Bytyçi</t>
  </si>
  <si>
    <t>Akomodim per udhetim zyrtar ne Portugali</t>
  </si>
  <si>
    <t>Akomodim per udhetim zyrtar ne Shqiperi</t>
  </si>
  <si>
    <t>Ismet Krasniqi</t>
  </si>
  <si>
    <t xml:space="preserve">Akomodim per udhetim zyrtar ne Bullgari </t>
  </si>
  <si>
    <t>Akomodim per udhetim zyrtar ne Mbreterine e Bashkuar</t>
  </si>
  <si>
    <t>Akomodim per udhetim zyrtar ne Austri</t>
  </si>
  <si>
    <t>Akomodim per udhetim zyrtar ne Francë</t>
  </si>
  <si>
    <t>Akomodim per udhetim zyrtar ne Bullgari</t>
  </si>
  <si>
    <t>05/11/2018</t>
  </si>
  <si>
    <t>CRYSTAL PALACE BOUTIQUE HOTEL</t>
  </si>
  <si>
    <t>20/11/2018</t>
  </si>
  <si>
    <t>Blerand Stavileci</t>
  </si>
  <si>
    <t>Akomodim per udhetim zyrtar ne Çeki</t>
  </si>
  <si>
    <t>Akomodim per udhetim zyrtar ne SHBA</t>
  </si>
  <si>
    <t>Akomodim per udhetim zyrtar ne Kroaci</t>
  </si>
  <si>
    <t>Akomodim per udhetim zyrtar ne Turqi</t>
  </si>
  <si>
    <t xml:space="preserve">Akomodim per udhetim zyrtar ne Zvicer </t>
  </si>
  <si>
    <t>Akomodim per udhetim zyrtar ne Bosne dhe Hercegovinë</t>
  </si>
  <si>
    <r>
      <t xml:space="preserve">                    </t>
    </r>
    <r>
      <rPr>
        <b/>
        <sz val="10"/>
        <color indexed="8"/>
        <rFont val="Arial"/>
        <family val="2"/>
      </rPr>
      <t>Shpenzime tjera te udhëtimit zyrtar jashte vendit</t>
    </r>
    <r>
      <rPr>
        <b/>
        <sz val="10"/>
        <color indexed="8"/>
        <rFont val="Arial"/>
        <family val="2"/>
      </rPr>
      <t xml:space="preserve">                 Kodi buxhetor: </t>
    </r>
    <r>
      <rPr>
        <b/>
        <sz val="10"/>
        <color indexed="8"/>
        <rFont val="Arial"/>
        <family val="2"/>
      </rPr>
      <t>13143</t>
    </r>
  </si>
  <si>
    <t>Shpenzime tjera gjete udhetimit zyrtare ne Bruskel</t>
  </si>
  <si>
    <t>Shpenzime tjera gjete udhetimit zyrtare ne Shqiperi</t>
  </si>
  <si>
    <t>Shpenzime tjera gjete udhetimit zyrtare ne Kanade</t>
  </si>
  <si>
    <t>Shpenzime tjera gjete udhetimit zyrtare ne Austri</t>
  </si>
  <si>
    <t>Shpenzime tjera gjete udhetimit zyrtare ne Francë</t>
  </si>
  <si>
    <t xml:space="preserve">Shpenzime tjera gjete udhetimit zyrtare ne Bruksel </t>
  </si>
  <si>
    <t>Shpenzime tjera gjete udhetimit zyrtare ne Mbreterine e Bashkuar</t>
  </si>
  <si>
    <t>Shpenzime tjera gjete udhetimit zyrtare ne  Bosne dhe Hercegovine</t>
  </si>
  <si>
    <t>Shpenzime tjera gjete udhetimit zyrtare ne Spanjë</t>
  </si>
  <si>
    <t>Shpenzime tjera gjete udhetimit zyrtare ne France</t>
  </si>
  <si>
    <t>Shpenzime tjera gjete udhetimit zyrtare ne Gjermani</t>
  </si>
  <si>
    <t>Shpenzime tjera gjete udhetimit zyrtare ne Serbi</t>
  </si>
  <si>
    <t>Shpenzime tjera gjete udhetimit zyrtare ne Çeki</t>
  </si>
  <si>
    <t>FRAPORT AG</t>
  </si>
  <si>
    <t xml:space="preserve">Shpenzime tjera gjete udhetimit zyrtare ne Finlandë </t>
  </si>
  <si>
    <t>Shpenz.gjate uz.Bosne dhe Hercegovinë</t>
  </si>
  <si>
    <r>
      <t xml:space="preserve">                    </t>
    </r>
    <r>
      <rPr>
        <b/>
        <sz val="10"/>
        <color indexed="8"/>
        <rFont val="Arial"/>
        <family val="2"/>
      </rPr>
      <t>Shpenzime tjera telefonike Vala 900</t>
    </r>
    <r>
      <rPr>
        <b/>
        <sz val="10"/>
        <color indexed="8"/>
        <rFont val="Arial"/>
        <family val="2"/>
      </rPr>
      <t xml:space="preserve">                 Kodi buxhetor: </t>
    </r>
    <r>
      <rPr>
        <b/>
        <sz val="10"/>
        <color indexed="8"/>
        <rFont val="Arial"/>
        <family val="2"/>
      </rPr>
      <t>13320</t>
    </r>
  </si>
  <si>
    <t>Shpenzimet e telefonis  mobile</t>
  </si>
  <si>
    <t>POSTA DHE TELEKO I KOSOVES SHA</t>
  </si>
  <si>
    <t xml:space="preserve">Mbushje- Vala </t>
  </si>
  <si>
    <t>POSTA DHE TELEKO I KOSOVES</t>
  </si>
  <si>
    <t>PTK SHA VALA</t>
  </si>
  <si>
    <t>Mbushje - Vala</t>
  </si>
  <si>
    <r>
      <t xml:space="preserve">                    </t>
    </r>
    <r>
      <rPr>
        <b/>
        <sz val="10"/>
        <color indexed="8"/>
        <rFont val="Arial"/>
        <family val="2"/>
      </rPr>
      <t>Shërbime tjera kontraktuese</t>
    </r>
    <r>
      <rPr>
        <b/>
        <sz val="10"/>
        <color indexed="8"/>
        <rFont val="Arial"/>
        <family val="2"/>
      </rPr>
      <t xml:space="preserve">                 Kodi buxhetor: </t>
    </r>
    <r>
      <rPr>
        <b/>
        <sz val="10"/>
        <color indexed="8"/>
        <rFont val="Arial"/>
        <family val="2"/>
      </rPr>
      <t>13460</t>
    </r>
  </si>
  <si>
    <t>Shpenzimet  tjera - vizë</t>
  </si>
  <si>
    <t>HYKMETE BAJRAMI</t>
  </si>
  <si>
    <t>Sherbime tjera- Perkthime</t>
  </si>
  <si>
    <t>GLOBAL CONSULTING DEVELOPMENT</t>
  </si>
  <si>
    <t xml:space="preserve">Sherbime tjera -Pasaportë diplomatike per Danush Ademi </t>
  </si>
  <si>
    <t>MINISTRIA PUNEVE TE BRENDSHME</t>
  </si>
  <si>
    <t xml:space="preserve">Sherbime tjera  -Pasaportë diplomatike per Memli Krasniqi </t>
  </si>
  <si>
    <t xml:space="preserve">Sherbime tjera-Pasaporte  diplomatike per Veton Berisha </t>
  </si>
  <si>
    <t>Sherbime tjera - Vizë</t>
  </si>
  <si>
    <t>FLORA BROVINA</t>
  </si>
  <si>
    <t>Sherbime tjera-Pasaporte diplomatike per Dirton Çaushi</t>
  </si>
  <si>
    <t xml:space="preserve">Sherbime tjera-Pasaporte diplomatike per Danush Ademi </t>
  </si>
  <si>
    <t>Sherbimwe tjera - sigurime shendetesore</t>
  </si>
  <si>
    <t>KOMPANIA E SIGURIMEVE PRISIG SHA</t>
  </si>
  <si>
    <r>
      <t xml:space="preserve">                    </t>
    </r>
    <r>
      <rPr>
        <b/>
        <sz val="10"/>
        <color indexed="8"/>
        <rFont val="Arial"/>
        <family val="2"/>
      </rPr>
      <t>Kompjuterë</t>
    </r>
    <r>
      <rPr>
        <b/>
        <sz val="10"/>
        <color indexed="8"/>
        <rFont val="Arial"/>
        <family val="2"/>
      </rPr>
      <t xml:space="preserve">                 Kodi buxhetor: </t>
    </r>
    <r>
      <rPr>
        <b/>
        <sz val="10"/>
        <color indexed="8"/>
        <rFont val="Arial"/>
        <family val="2"/>
      </rPr>
      <t>13503</t>
    </r>
  </si>
  <si>
    <t>Furnizim me kompjuter - Lap Top</t>
  </si>
  <si>
    <t>25/12/2018</t>
  </si>
  <si>
    <t>TRIO TEK SHPK</t>
  </si>
  <si>
    <r>
      <t xml:space="preserve">                    </t>
    </r>
    <r>
      <rPr>
        <b/>
        <sz val="10"/>
        <color indexed="8"/>
        <rFont val="Arial"/>
        <family val="2"/>
      </rPr>
      <t>Akomodimi</t>
    </r>
    <r>
      <rPr>
        <b/>
        <sz val="10"/>
        <color indexed="8"/>
        <rFont val="Arial"/>
        <family val="2"/>
      </rPr>
      <t xml:space="preserve">               Kodi buxhetor: </t>
    </r>
    <r>
      <rPr>
        <b/>
        <sz val="10"/>
        <color indexed="8"/>
        <rFont val="Arial"/>
        <family val="2"/>
      </rPr>
      <t>13660</t>
    </r>
  </si>
  <si>
    <t>Akomodim</t>
  </si>
  <si>
    <t>NHT SIRIUS B</t>
  </si>
  <si>
    <r>
      <t xml:space="preserve">                    </t>
    </r>
    <r>
      <rPr>
        <b/>
        <sz val="10"/>
        <color indexed="8"/>
        <rFont val="Arial"/>
        <family val="2"/>
      </rPr>
      <t>Drekat zyrtare</t>
    </r>
    <r>
      <rPr>
        <b/>
        <sz val="10"/>
        <color indexed="8"/>
        <rFont val="Arial"/>
        <family val="2"/>
      </rPr>
      <t xml:space="preserve">                 Kodi buxhetor: </t>
    </r>
    <r>
      <rPr>
        <b/>
        <sz val="10"/>
        <color indexed="8"/>
        <rFont val="Arial"/>
        <family val="2"/>
      </rPr>
      <t>14310</t>
    </r>
  </si>
  <si>
    <t>Dreke zyrtare</t>
  </si>
  <si>
    <t>HIB PETROL SHPK</t>
  </si>
  <si>
    <t>DPH VELA FISH RESTORANT</t>
  </si>
  <si>
    <t>TIFFANY SHPK</t>
  </si>
  <si>
    <t>GIZZI DPH</t>
  </si>
  <si>
    <t>04/10/2018</t>
  </si>
  <si>
    <t>NH BASILICO</t>
  </si>
  <si>
    <t>GAGI CAFE DPH</t>
  </si>
  <si>
    <t>Dreke zyrtare - Komisisioni per pune te jashtme</t>
  </si>
  <si>
    <t>08/10/2018</t>
  </si>
  <si>
    <t>PISHAT SHPK</t>
  </si>
  <si>
    <t>Sherbimet e bufesë</t>
  </si>
  <si>
    <t>SHQIPONJA</t>
  </si>
  <si>
    <t>Drekë zyrtare - Komisioni per drejtat e njeriut</t>
  </si>
  <si>
    <t>SHKELQIMI 2 NHTSH</t>
  </si>
  <si>
    <t>Drekë zyrtare - Komisioni per shendetesi</t>
  </si>
  <si>
    <t>N PESHK TERRACE RESTAURANT SHPK</t>
  </si>
  <si>
    <t>VELA FISH SHPK</t>
  </si>
  <si>
    <t>GAGI GAFE DPH</t>
  </si>
  <si>
    <t>GARDEN SHPK</t>
  </si>
  <si>
    <t>Dreke zyrtare - Komisioni pune te brendshme</t>
  </si>
  <si>
    <t>KESHTJELLA DPH</t>
  </si>
  <si>
    <t>Dreke zyrtare - Komisioni per te drejtat e komuniteteve</t>
  </si>
  <si>
    <t>PP LANBI COM</t>
  </si>
  <si>
    <t>Dreke zyrtare - Komisioni per pune te brendshme</t>
  </si>
  <si>
    <t>TE ARIU</t>
  </si>
  <si>
    <t>SOMA SHPK</t>
  </si>
  <si>
    <t xml:space="preserve">Dreke zyrtare </t>
  </si>
  <si>
    <t>LIBURNIA</t>
  </si>
  <si>
    <t>Sherbime te bufesë</t>
  </si>
  <si>
    <t>Dreke zyrtare - Komisioni per Buxhet dhe financa</t>
  </si>
  <si>
    <t>Dreke zyrtare - Kom.per te dr.dhe int. e komuniteteve</t>
  </si>
  <si>
    <t>TROFTA E DRINIT</t>
  </si>
  <si>
    <t>Dreke zyrtare -Komis.Ad-Hoc per bordin e RTK-se</t>
  </si>
  <si>
    <t>METROPOL</t>
  </si>
  <si>
    <t>Drekë zyrtare</t>
  </si>
  <si>
    <t>07/12/2018</t>
  </si>
  <si>
    <t>LE BOUCHON SHPK</t>
  </si>
  <si>
    <t>21/12/2018</t>
  </si>
  <si>
    <t>DPT GENC</t>
  </si>
  <si>
    <t>HAMAM JAZZ</t>
  </si>
  <si>
    <t>VELA SHPK</t>
  </si>
  <si>
    <r>
      <t xml:space="preserve">                    </t>
    </r>
    <r>
      <rPr>
        <b/>
        <sz val="10"/>
        <color indexed="8"/>
        <rFont val="Arial"/>
        <family val="2"/>
      </rPr>
      <t>Subvencionet për entitetet publike</t>
    </r>
    <r>
      <rPr>
        <b/>
        <sz val="10"/>
        <color indexed="8"/>
        <rFont val="Arial"/>
        <family val="2"/>
      </rPr>
      <t xml:space="preserve">                 Kodi buxhetor: </t>
    </r>
    <r>
      <rPr>
        <b/>
        <sz val="10"/>
        <color indexed="8"/>
        <rFont val="Arial"/>
        <family val="2"/>
      </rPr>
      <t>21110</t>
    </r>
  </si>
  <si>
    <t>Subvencione</t>
  </si>
  <si>
    <t>KUD MLADI TALENTI</t>
  </si>
  <si>
    <t>ORGANIZATA KOSOVARE PER TALENT DHE ARSIM TOKA</t>
  </si>
  <si>
    <t>06/11/2018</t>
  </si>
  <si>
    <t>SHOQATA DRITA JONE</t>
  </si>
  <si>
    <t>VENTURE UP</t>
  </si>
  <si>
    <t>08/12/2018</t>
  </si>
  <si>
    <t>SHOQATA DOWN SINDROME KOSOVA</t>
  </si>
  <si>
    <t>MARIMANGAT NGO</t>
  </si>
  <si>
    <r>
      <t xml:space="preserve">                    </t>
    </r>
    <r>
      <rPr>
        <b/>
        <sz val="10"/>
        <color indexed="8"/>
        <rFont val="Arial"/>
        <family val="2"/>
      </rPr>
      <t>Pagesat për përfituesit individualë</t>
    </r>
    <r>
      <rPr>
        <b/>
        <sz val="10"/>
        <color indexed="8"/>
        <rFont val="Arial"/>
        <family val="2"/>
      </rPr>
      <t xml:space="preserve">                 Kodi buxhetor: </t>
    </r>
    <r>
      <rPr>
        <b/>
        <sz val="10"/>
        <color indexed="8"/>
        <rFont val="Arial"/>
        <family val="2"/>
      </rPr>
      <t>22200</t>
    </r>
  </si>
  <si>
    <t>Subvencion</t>
  </si>
  <si>
    <t>VLORA HASANI</t>
  </si>
  <si>
    <t>FURTUNA ALIU</t>
  </si>
  <si>
    <t>PROVINCA FRANCESKANE ZOJA NUNCIATE (HYLLI I DRITES)</t>
  </si>
  <si>
    <t>Programi: Administrata e Kuvendit te Kosoves</t>
  </si>
  <si>
    <t>Administrata e Kuvendit te Kosoves</t>
  </si>
  <si>
    <t>Shp.udhet.brenda vendit</t>
  </si>
  <si>
    <t>NTT FLUTURA REISEN</t>
  </si>
  <si>
    <t>Shpenzimet te udhetimit - Bileta</t>
  </si>
  <si>
    <t>Meditje per udhetim zyrtar ne Maqedoni</t>
  </si>
  <si>
    <t>Naim Salihu</t>
  </si>
  <si>
    <t>Agron Istogu</t>
  </si>
  <si>
    <t>Meditje per udhetim zyrtar ne Shqiperi</t>
  </si>
  <si>
    <t>Ergyl Emra</t>
  </si>
  <si>
    <t>Nur Çeku</t>
  </si>
  <si>
    <t>Selman Ymeri</t>
  </si>
  <si>
    <t>Behxhet Muçolli</t>
  </si>
  <si>
    <t>Ejup Deliu</t>
  </si>
  <si>
    <t>Musli Krasniqi</t>
  </si>
  <si>
    <t>Meditje per udhetim zyrtar ne Bullgari</t>
  </si>
  <si>
    <t>12/10/2018</t>
  </si>
  <si>
    <t>Shaban Selimi</t>
  </si>
  <si>
    <t>Snoudon Daci</t>
  </si>
  <si>
    <t>Safet Beqiri</t>
  </si>
  <si>
    <t>Meditje per udhetim zyrtar ne Francë</t>
  </si>
  <si>
    <t>Mirjeta Shllaku</t>
  </si>
  <si>
    <t>Meditje per udhetim zyrtar ne Austri</t>
  </si>
  <si>
    <t>Zarë Aliu</t>
  </si>
  <si>
    <t>Ismet Mahmuti</t>
  </si>
  <si>
    <t>Asllan Canolli</t>
  </si>
  <si>
    <t>Shpresa Veliqi</t>
  </si>
  <si>
    <t>Petrit Subashi</t>
  </si>
  <si>
    <t>Armend Ademaj</t>
  </si>
  <si>
    <t>Fadi Sfishta</t>
  </si>
  <si>
    <t>Besim Kraniqi</t>
  </si>
  <si>
    <t>Bashkim Latifi</t>
  </si>
  <si>
    <t>Vullnet Kabashi</t>
  </si>
  <si>
    <t>Meditje per udhetim zyrtar ne Suedi</t>
  </si>
  <si>
    <t>Manush Kransiqi</t>
  </si>
  <si>
    <t>Meditje per udhetim zyrtar ne Çeki</t>
  </si>
  <si>
    <t>Gezim Idrizi</t>
  </si>
  <si>
    <t xml:space="preserve">Meditje per udhetim zyrtar ne Greqi </t>
  </si>
  <si>
    <t>Byrhan Buçinca</t>
  </si>
  <si>
    <t>Hashmet Baxhaku</t>
  </si>
  <si>
    <t>Naser Uka</t>
  </si>
  <si>
    <t>Naim Gjoshi</t>
  </si>
  <si>
    <t>Ariana Musliu Shoshi</t>
  </si>
  <si>
    <t>Mentor Osmanaj</t>
  </si>
  <si>
    <t>Meditje per udhetim zyrtar ne Mali i Zi</t>
  </si>
  <si>
    <t>Agim Ajeti</t>
  </si>
  <si>
    <t>Emrush Haxhiu</t>
  </si>
  <si>
    <t>Istret Azemi</t>
  </si>
  <si>
    <t>Zoja Osmani</t>
  </si>
  <si>
    <t>Miradije Haziraj</t>
  </si>
  <si>
    <t>Salih Rexhepi</t>
  </si>
  <si>
    <t>Fehmi Hyseni</t>
  </si>
  <si>
    <t>Remzi Hoxha</t>
  </si>
  <si>
    <t>13/11/2018</t>
  </si>
  <si>
    <t>Arben Loshi</t>
  </si>
  <si>
    <t>Adnan Boshnjaku</t>
  </si>
  <si>
    <t>Xheladin Hoxha</t>
  </si>
  <si>
    <t>Xhemail Halili</t>
  </si>
  <si>
    <t>Shqipe Krasniqi</t>
  </si>
  <si>
    <t>Arsim Shala</t>
  </si>
  <si>
    <t>Meditje per udhetim zyrtar ne Turqi</t>
  </si>
  <si>
    <t>Valon Dobruna</t>
  </si>
  <si>
    <t>Vilson Ukaj</t>
  </si>
  <si>
    <t>Vahide Grajçevci</t>
  </si>
  <si>
    <t>Drita Morina</t>
  </si>
  <si>
    <t>Mirjeta Heta</t>
  </si>
  <si>
    <t>Meditje per udhetim zyrtar ne Greqi</t>
  </si>
  <si>
    <t>Meditje per udhetim zyrtar ne Bosne dhe Hercegovine</t>
  </si>
  <si>
    <t>Sulltane Gashi</t>
  </si>
  <si>
    <t>Meditje per udhetim zyrtar ne Bruksel</t>
  </si>
  <si>
    <t>Lule Ymeri</t>
  </si>
  <si>
    <t>Meditje per udhetim zyrtar ne Kanada</t>
  </si>
  <si>
    <t>Merita Drenori</t>
  </si>
  <si>
    <t>Muhamet Morina</t>
  </si>
  <si>
    <t>Meditje per udhetim zyrtar ne Mbreterine e Bashkuar</t>
  </si>
  <si>
    <t>Agron Beqiri</t>
  </si>
  <si>
    <t>10/12/2018</t>
  </si>
  <si>
    <t>Pashk Quni</t>
  </si>
  <si>
    <t>Florent Mehmeti</t>
  </si>
  <si>
    <t>Bukurije Rukolli</t>
  </si>
  <si>
    <t>Besim Haliti</t>
  </si>
  <si>
    <t>Besim Krasniqi</t>
  </si>
  <si>
    <t>Fatbardha Boletini</t>
  </si>
  <si>
    <t>Behxheti Muçolli</t>
  </si>
  <si>
    <t>Ariana Musliu</t>
  </si>
  <si>
    <t>Adelina Demolli Basha</t>
  </si>
  <si>
    <t>Sali Rexhepi</t>
  </si>
  <si>
    <t>Visar Krasniqi</t>
  </si>
  <si>
    <t>Faton Hamiti</t>
  </si>
  <si>
    <t>Behxhet Muqolli</t>
  </si>
  <si>
    <t>Akomodim per udhetimin zyrtar ne Çeki</t>
  </si>
  <si>
    <t>07/10/2018</t>
  </si>
  <si>
    <t>Akomodim per udhetimin zyrtar ne Shqiperi</t>
  </si>
  <si>
    <t>Akomodim per udhetimin zyrtar ne Bullgari</t>
  </si>
  <si>
    <t>Akomodim per udhetimin zyrtar ne Francë</t>
  </si>
  <si>
    <t>Akomodim per udhetimin zyrtar ne Austri</t>
  </si>
  <si>
    <t>Akomodim per udhetimin zyrtar ne Mali i Zi</t>
  </si>
  <si>
    <t xml:space="preserve">Akomodim per udhetimin zyrtar ne Mali i Zi </t>
  </si>
  <si>
    <t>Akomodim per udhetimin zyrtar ne Bruksel</t>
  </si>
  <si>
    <t>Akomodim per udhetimin zyrtar ne Kanada</t>
  </si>
  <si>
    <t>Akomodim per udhetimin zyrtar ne Mbreterine e Bashkuar</t>
  </si>
  <si>
    <t>Akomodim per udhetimin zyrtar ne Bosne dhe Hercegovinë</t>
  </si>
  <si>
    <t xml:space="preserve">Shpenzime tjera gjate udhetimit zyrtar ne Shqiperi </t>
  </si>
  <si>
    <t xml:space="preserve">Shpenzime tjera gjate udhetimit zyrtar ne Maqedoni </t>
  </si>
  <si>
    <t>Shpenzime tjera gjate udhetimit zyrtar ne Bullgari</t>
  </si>
  <si>
    <t>Shpenzime tjera gjate udhetimit zyrtar ne Austri</t>
  </si>
  <si>
    <t>Fadil Sfishta</t>
  </si>
  <si>
    <t>Shpenzime tjera gjate udhetimit zyrtar ne Francë</t>
  </si>
  <si>
    <t>Shpenzime tjera gjate udhetimit zyrtar ne Mali i Zi</t>
  </si>
  <si>
    <t>Shpenzime tjera gjate udhetimit zyrtar ne  Greqi</t>
  </si>
  <si>
    <t xml:space="preserve">Shpenzime tjera gjate udhetimit zyrtar ne  Mali i Zi </t>
  </si>
  <si>
    <t>Shpenzime tjera gjate udhetimit zyrtar-vize</t>
  </si>
  <si>
    <t>Shpenzime tjera gjate udhetimit zyrtar ne Bruksel</t>
  </si>
  <si>
    <t>Shpenzime tjera gjate udhetimit zyrtar ne Kanada</t>
  </si>
  <si>
    <t>Shpenzime tjera gjate udhetimit zyrtar ne Mbreterine e Bashkuar</t>
  </si>
  <si>
    <t>Shpenzime tjera gjate udhetimit zyrtar ne Bosne dhe Hercegovinë</t>
  </si>
  <si>
    <r>
      <t xml:space="preserve">                    </t>
    </r>
    <r>
      <rPr>
        <b/>
        <sz val="10"/>
        <color indexed="8"/>
        <rFont val="Arial"/>
        <family val="2"/>
      </rPr>
      <t>Rryma</t>
    </r>
    <r>
      <rPr>
        <b/>
        <sz val="10"/>
        <color indexed="8"/>
        <rFont val="Arial"/>
        <family val="2"/>
      </rPr>
      <t xml:space="preserve">                 Kodi buxhetor: </t>
    </r>
    <r>
      <rPr>
        <b/>
        <sz val="10"/>
        <color indexed="8"/>
        <rFont val="Arial"/>
        <family val="2"/>
      </rPr>
      <t>13210</t>
    </r>
  </si>
  <si>
    <t>Rryma</t>
  </si>
  <si>
    <t>KOSOV.ELECTR.SUPPLY COMPANY J.S.C.KESCO</t>
  </si>
  <si>
    <r>
      <t xml:space="preserve">                    </t>
    </r>
    <r>
      <rPr>
        <b/>
        <sz val="10"/>
        <color indexed="8"/>
        <rFont val="Arial"/>
        <family val="2"/>
      </rPr>
      <t>Uji</t>
    </r>
    <r>
      <rPr>
        <b/>
        <sz val="10"/>
        <color indexed="8"/>
        <rFont val="Arial"/>
        <family val="2"/>
      </rPr>
      <t xml:space="preserve">                 Kodi buxhetor: </t>
    </r>
    <r>
      <rPr>
        <b/>
        <sz val="10"/>
        <color indexed="8"/>
        <rFont val="Arial"/>
        <family val="2"/>
      </rPr>
      <t>13220</t>
    </r>
  </si>
  <si>
    <t>KUR PRISHTINA SHA</t>
  </si>
  <si>
    <r>
      <t xml:space="preserve">                    </t>
    </r>
    <r>
      <rPr>
        <b/>
        <sz val="10"/>
        <color indexed="8"/>
        <rFont val="Arial"/>
        <family val="2"/>
      </rPr>
      <t>Mbeturinat</t>
    </r>
    <r>
      <rPr>
        <b/>
        <sz val="10"/>
        <color indexed="8"/>
        <rFont val="Arial"/>
        <family val="2"/>
      </rPr>
      <t xml:space="preserve">                 Kodi buxhetor: </t>
    </r>
    <r>
      <rPr>
        <b/>
        <sz val="10"/>
        <color indexed="8"/>
        <rFont val="Arial"/>
        <family val="2"/>
      </rPr>
      <t>13230</t>
    </r>
  </si>
  <si>
    <t>23/10/2018</t>
  </si>
  <si>
    <t>KRM PASTRIMI SHA</t>
  </si>
  <si>
    <r>
      <t xml:space="preserve">                    </t>
    </r>
    <r>
      <rPr>
        <b/>
        <sz val="10"/>
        <color indexed="8"/>
        <rFont val="Arial"/>
        <family val="2"/>
      </rPr>
      <t>Ngrohja qendrore</t>
    </r>
    <r>
      <rPr>
        <b/>
        <sz val="10"/>
        <color indexed="8"/>
        <rFont val="Arial"/>
        <family val="2"/>
      </rPr>
      <t xml:space="preserve">                 Kodi buxhetor: </t>
    </r>
    <r>
      <rPr>
        <b/>
        <sz val="10"/>
        <color indexed="8"/>
        <rFont val="Arial"/>
        <family val="2"/>
      </rPr>
      <t>13240</t>
    </r>
  </si>
  <si>
    <t>Ngrohja qendrore</t>
  </si>
  <si>
    <t>TERMOKOS NGROHTORJA E QYTETIT</t>
  </si>
  <si>
    <t>TERMOKOS NTK</t>
  </si>
  <si>
    <r>
      <t xml:space="preserve">                    </t>
    </r>
    <r>
      <rPr>
        <b/>
        <sz val="10"/>
        <color indexed="8"/>
        <rFont val="Arial"/>
        <family val="2"/>
      </rPr>
      <t>Telefoni  - PTK me fatura</t>
    </r>
    <r>
      <rPr>
        <b/>
        <sz val="10"/>
        <color indexed="8"/>
        <rFont val="Arial"/>
        <family val="2"/>
      </rPr>
      <t xml:space="preserve">                 Kodi buxhetor: </t>
    </r>
    <r>
      <rPr>
        <b/>
        <sz val="10"/>
        <color indexed="8"/>
        <rFont val="Arial"/>
        <family val="2"/>
      </rPr>
      <t>13250</t>
    </r>
  </si>
  <si>
    <t>Shp. telefonis fikse</t>
  </si>
  <si>
    <t>Shpenzime tel.fikse</t>
  </si>
  <si>
    <t>Shpenz.Tel.fikse</t>
  </si>
  <si>
    <r>
      <t xml:space="preserve">                    </t>
    </r>
    <r>
      <rPr>
        <b/>
        <sz val="10"/>
        <color indexed="8"/>
        <rFont val="Arial"/>
        <family val="2"/>
      </rPr>
      <t>Internet</t>
    </r>
    <r>
      <rPr>
        <b/>
        <sz val="10"/>
        <color indexed="8"/>
        <rFont val="Arial"/>
        <family val="2"/>
      </rPr>
      <t xml:space="preserve">                 Kodi buxhetor: </t>
    </r>
    <r>
      <rPr>
        <b/>
        <sz val="10"/>
        <color indexed="8"/>
        <rFont val="Arial"/>
        <family val="2"/>
      </rPr>
      <t>13310</t>
    </r>
  </si>
  <si>
    <t>Shpenzime per internet</t>
  </si>
  <si>
    <t>15/10/2018</t>
  </si>
  <si>
    <t>KUJTESA NET SHPK</t>
  </si>
  <si>
    <t>Shp. per internet</t>
  </si>
  <si>
    <r>
      <t xml:space="preserve">                    </t>
    </r>
    <r>
      <rPr>
        <b/>
        <sz val="10"/>
        <color indexed="8"/>
        <rFont val="Arial"/>
        <family val="2"/>
      </rPr>
      <t>Shpenzimet postare</t>
    </r>
    <r>
      <rPr>
        <b/>
        <sz val="10"/>
        <color indexed="8"/>
        <rFont val="Arial"/>
        <family val="2"/>
      </rPr>
      <t xml:space="preserve">                 Kodi buxhetor: </t>
    </r>
    <r>
      <rPr>
        <b/>
        <sz val="10"/>
        <color indexed="8"/>
        <rFont val="Arial"/>
        <family val="2"/>
      </rPr>
      <t>13330</t>
    </r>
  </si>
  <si>
    <t>Shpenz.postare</t>
  </si>
  <si>
    <t>17/10/2018</t>
  </si>
  <si>
    <t>PATTY CASH</t>
  </si>
  <si>
    <r>
      <t xml:space="preserve">                    </t>
    </r>
    <r>
      <rPr>
        <b/>
        <sz val="10"/>
        <color indexed="8"/>
        <rFont val="Arial"/>
        <family val="2"/>
      </rPr>
      <t>Shërbimet e arsimit dhe trajnimit</t>
    </r>
    <r>
      <rPr>
        <b/>
        <sz val="10"/>
        <color indexed="8"/>
        <rFont val="Arial"/>
        <family val="2"/>
      </rPr>
      <t xml:space="preserve">                 Kodi buxhetor: </t>
    </r>
    <r>
      <rPr>
        <b/>
        <sz val="10"/>
        <color indexed="8"/>
        <rFont val="Arial"/>
        <family val="2"/>
      </rPr>
      <t>13410</t>
    </r>
  </si>
  <si>
    <t>Sherbimet e trajnimit</t>
  </si>
  <si>
    <t>INSTITUTI I MEDIAS I KOSOVES</t>
  </si>
  <si>
    <t>BALKAN INSTITUTE FOR PROCUEMENT SHPK</t>
  </si>
  <si>
    <t>Sherbime tjera kontraktuse</t>
  </si>
  <si>
    <t>AVC GROUP SHPK</t>
  </si>
  <si>
    <t>Sherbime Audio - Vizuele</t>
  </si>
  <si>
    <t>EKONOMIA ONLINE SHPK</t>
  </si>
  <si>
    <t>Shpenzime tjera - vizë</t>
  </si>
  <si>
    <t>Sherbime tjera - streaming</t>
  </si>
  <si>
    <t>RROTA SHTEPIA BOTUESE SHPK</t>
  </si>
  <si>
    <t>Sherbime - Huazim i pajisjeve</t>
  </si>
  <si>
    <t>Sherbime tjera</t>
  </si>
  <si>
    <t>Parat e imta</t>
  </si>
  <si>
    <t>Sherb.tjera - shfrytezim i fotokopj.</t>
  </si>
  <si>
    <t>NTSH RIKON</t>
  </si>
  <si>
    <t>Sherbime tjera - Perkthime</t>
  </si>
  <si>
    <t>PMN SHPK</t>
  </si>
  <si>
    <t>Sherb.tjera - sig.shendetesore</t>
  </si>
  <si>
    <r>
      <t xml:space="preserve">                    </t>
    </r>
    <r>
      <rPr>
        <b/>
        <sz val="10"/>
        <color indexed="8"/>
        <rFont val="Arial"/>
        <family val="2"/>
      </rPr>
      <t>Furnizime për zyrë</t>
    </r>
    <r>
      <rPr>
        <b/>
        <sz val="10"/>
        <color indexed="8"/>
        <rFont val="Arial"/>
        <family val="2"/>
      </rPr>
      <t xml:space="preserve">                 Kodi buxhetor: </t>
    </r>
    <r>
      <rPr>
        <b/>
        <sz val="10"/>
        <color indexed="8"/>
        <rFont val="Arial"/>
        <family val="2"/>
      </rPr>
      <t>13610</t>
    </r>
  </si>
  <si>
    <t>Furnizim me libra</t>
  </si>
  <si>
    <t>KADABOOKS DPT</t>
  </si>
  <si>
    <t>Furnizim per zyre</t>
  </si>
  <si>
    <t>BLENDI NTP</t>
  </si>
  <si>
    <t>Furnizim - Material elektrik</t>
  </si>
  <si>
    <t>GLOBAL ING NN</t>
  </si>
  <si>
    <t>PRINTING PRESS SHTYPSHKRONJA</t>
  </si>
  <si>
    <t>Furnizim</t>
  </si>
  <si>
    <t>GRAFO-LONI NTGI SHPK</t>
  </si>
  <si>
    <t>Furnizim me lule</t>
  </si>
  <si>
    <t>DPT RED FLOWER</t>
  </si>
  <si>
    <t>Furnizim me uje</t>
  </si>
  <si>
    <t>SILCA GROUP SHA</t>
  </si>
  <si>
    <t>ITS NTSH</t>
  </si>
  <si>
    <t>Furnizime</t>
  </si>
  <si>
    <t>EUROPRINTY</t>
  </si>
  <si>
    <t>Furnizim me uji</t>
  </si>
  <si>
    <t>16/12/2018</t>
  </si>
  <si>
    <t>Furnizim me tonerë</t>
  </si>
  <si>
    <t>INFO COM</t>
  </si>
  <si>
    <t>Furnizim per transport</t>
  </si>
  <si>
    <t>ETIANI SHPK</t>
  </si>
  <si>
    <t>EURO PRINTY</t>
  </si>
  <si>
    <t>Furnizim - zarfa, ftesa</t>
  </si>
  <si>
    <t>Furnizim me flamuj</t>
  </si>
  <si>
    <t>VM3 SHPK</t>
  </si>
  <si>
    <t>GJINI NTHP</t>
  </si>
  <si>
    <r>
      <t xml:space="preserve">                    </t>
    </r>
    <r>
      <rPr>
        <b/>
        <sz val="10"/>
        <color indexed="8"/>
        <rFont val="Arial"/>
        <family val="2"/>
      </rPr>
      <t>Naftë për ngrohje qendrore</t>
    </r>
    <r>
      <rPr>
        <b/>
        <sz val="10"/>
        <color indexed="8"/>
        <rFont val="Arial"/>
        <family val="2"/>
      </rPr>
      <t xml:space="preserve">                 Kodi buxhetor: </t>
    </r>
    <r>
      <rPr>
        <b/>
        <sz val="10"/>
        <color indexed="8"/>
        <rFont val="Arial"/>
        <family val="2"/>
      </rPr>
      <t>13720</t>
    </r>
  </si>
  <si>
    <t>Nafte per ngrohje</t>
  </si>
  <si>
    <r>
      <t xml:space="preserve">                    </t>
    </r>
    <r>
      <rPr>
        <b/>
        <sz val="10"/>
        <color indexed="8"/>
        <rFont val="Arial"/>
        <family val="2"/>
      </rPr>
      <t>Karburant për vetura</t>
    </r>
    <r>
      <rPr>
        <b/>
        <sz val="10"/>
        <color indexed="8"/>
        <rFont val="Arial"/>
        <family val="2"/>
      </rPr>
      <t xml:space="preserve">                 Kodi buxhetor: </t>
    </r>
    <r>
      <rPr>
        <b/>
        <sz val="10"/>
        <color indexed="8"/>
        <rFont val="Arial"/>
        <family val="2"/>
      </rPr>
      <t>13780</t>
    </r>
  </si>
  <si>
    <t>Derivate per vetura</t>
  </si>
  <si>
    <r>
      <t xml:space="preserve">                    </t>
    </r>
    <r>
      <rPr>
        <b/>
        <sz val="10"/>
        <color indexed="8"/>
        <rFont val="Arial"/>
        <family val="2"/>
      </rPr>
      <t>Shërbimet e regjistrimit dhe sigurimeve</t>
    </r>
    <r>
      <rPr>
        <b/>
        <sz val="10"/>
        <color indexed="8"/>
        <rFont val="Arial"/>
        <family val="2"/>
      </rPr>
      <t xml:space="preserve">                 Kodi buxhetor: </t>
    </r>
    <r>
      <rPr>
        <b/>
        <sz val="10"/>
        <color indexed="8"/>
        <rFont val="Arial"/>
        <family val="2"/>
      </rPr>
      <t>13950</t>
    </r>
  </si>
  <si>
    <t>Regjistrim i automjeteve</t>
  </si>
  <si>
    <t>19/11/2018</t>
  </si>
  <si>
    <r>
      <t xml:space="preserve">                    </t>
    </r>
    <r>
      <rPr>
        <b/>
        <sz val="10"/>
        <color indexed="8"/>
        <rFont val="Arial"/>
        <family val="2"/>
      </rPr>
      <t>Sigurimi i automjeteve</t>
    </r>
    <r>
      <rPr>
        <b/>
        <sz val="10"/>
        <color indexed="8"/>
        <rFont val="Arial"/>
        <family val="2"/>
      </rPr>
      <t xml:space="preserve">                 Kodi buxhetor: </t>
    </r>
    <r>
      <rPr>
        <b/>
        <sz val="10"/>
        <color indexed="8"/>
        <rFont val="Arial"/>
        <family val="2"/>
      </rPr>
      <t>13951</t>
    </r>
  </si>
  <si>
    <t>Sigurim i automjeteve</t>
  </si>
  <si>
    <t>SIGAL UNIQA GROUP AUSTRIA SHA</t>
  </si>
  <si>
    <r>
      <t xml:space="preserve">                    </t>
    </r>
    <r>
      <rPr>
        <b/>
        <sz val="10"/>
        <color indexed="8"/>
        <rFont val="Arial"/>
        <family val="2"/>
      </rPr>
      <t>Taksa komunale e regjistrimit te automjeteve</t>
    </r>
    <r>
      <rPr>
        <b/>
        <sz val="10"/>
        <color indexed="8"/>
        <rFont val="Arial"/>
        <family val="2"/>
      </rPr>
      <t xml:space="preserve">                 Kodi buxhetor: </t>
    </r>
    <r>
      <rPr>
        <b/>
        <sz val="10"/>
        <color indexed="8"/>
        <rFont val="Arial"/>
        <family val="2"/>
      </rPr>
      <t>13952</t>
    </r>
  </si>
  <si>
    <t>KOMUNA E PRISHTINES</t>
  </si>
  <si>
    <r>
      <t xml:space="preserve">                    </t>
    </r>
    <r>
      <rPr>
        <b/>
        <sz val="10"/>
        <color indexed="8"/>
        <rFont val="Arial"/>
        <family val="2"/>
      </rPr>
      <t>Mirëmbajtja dhe riparimi i automjeteve</t>
    </r>
    <r>
      <rPr>
        <b/>
        <sz val="10"/>
        <color indexed="8"/>
        <rFont val="Arial"/>
        <family val="2"/>
      </rPr>
      <t xml:space="preserve">                 Kodi buxhetor: </t>
    </r>
    <r>
      <rPr>
        <b/>
        <sz val="10"/>
        <color indexed="8"/>
        <rFont val="Arial"/>
        <family val="2"/>
      </rPr>
      <t>14010</t>
    </r>
  </si>
  <si>
    <t>Mirembajtje e automjeteve</t>
  </si>
  <si>
    <t>BAKI AUTOMOBILE SHPK</t>
  </si>
  <si>
    <t>NPSH ALLMAKES GLOBAL SERVICES</t>
  </si>
  <si>
    <t>LTG KOSOVA LLC</t>
  </si>
  <si>
    <t>AUTO KACANDOLLI SHPK</t>
  </si>
  <si>
    <t>EUROGOMA SHPK</t>
  </si>
  <si>
    <r>
      <t xml:space="preserve">                    </t>
    </r>
    <r>
      <rPr>
        <b/>
        <sz val="10"/>
        <color indexed="8"/>
        <rFont val="Arial"/>
        <family val="2"/>
      </rPr>
      <t>Mirëmbajtja e ndërtesave</t>
    </r>
    <r>
      <rPr>
        <b/>
        <sz val="10"/>
        <color indexed="8"/>
        <rFont val="Arial"/>
        <family val="2"/>
      </rPr>
      <t xml:space="preserve">                 Kodi buxhetor: </t>
    </r>
    <r>
      <rPr>
        <b/>
        <sz val="10"/>
        <color indexed="8"/>
        <rFont val="Arial"/>
        <family val="2"/>
      </rPr>
      <t>14020</t>
    </r>
  </si>
  <si>
    <t>Mirembajtje e nderteses</t>
  </si>
  <si>
    <t>SCHAFBERGER JR GMBH DEGA KOSOV</t>
  </si>
  <si>
    <r>
      <t xml:space="preserve">                    </t>
    </r>
    <r>
      <rPr>
        <b/>
        <sz val="10"/>
        <color indexed="8"/>
        <rFont val="Arial"/>
        <family val="2"/>
      </rPr>
      <t>Mirëmbajtja e teknologjisë informative</t>
    </r>
    <r>
      <rPr>
        <b/>
        <sz val="10"/>
        <color indexed="8"/>
        <rFont val="Arial"/>
        <family val="2"/>
      </rPr>
      <t xml:space="preserve">                 Kodi buxhetor: </t>
    </r>
    <r>
      <rPr>
        <b/>
        <sz val="10"/>
        <color indexed="8"/>
        <rFont val="Arial"/>
        <family val="2"/>
      </rPr>
      <t>14040</t>
    </r>
  </si>
  <si>
    <t>Mirembajtja e teknologjis informative</t>
  </si>
  <si>
    <t>Miremb.e web faqes</t>
  </si>
  <si>
    <t>Miremb.e tek.informative</t>
  </si>
  <si>
    <t>PBC  SHPK</t>
  </si>
  <si>
    <t>Miemb.e sistemeve</t>
  </si>
  <si>
    <t>Miremb.e tek.informative sis.kab.</t>
  </si>
  <si>
    <t>Miremb.e sist. CCTV , sist. kunder zjarrit</t>
  </si>
  <si>
    <t>PRO 4 SHPK</t>
  </si>
  <si>
    <t>Miremb.e sist.kabllor</t>
  </si>
  <si>
    <t>Miremb.e softuerit per buxhet</t>
  </si>
  <si>
    <t>PBC SHPK</t>
  </si>
  <si>
    <t>Mirembajtje e sist.CCTV</t>
  </si>
  <si>
    <r>
      <t xml:space="preserve">                    </t>
    </r>
    <r>
      <rPr>
        <b/>
        <sz val="10"/>
        <color indexed="8"/>
        <rFont val="Arial"/>
        <family val="2"/>
      </rPr>
      <t>Mirëmbajtja e mobilieve dhe pajisjeve</t>
    </r>
    <r>
      <rPr>
        <b/>
        <sz val="10"/>
        <color indexed="8"/>
        <rFont val="Arial"/>
        <family val="2"/>
      </rPr>
      <t xml:space="preserve">                 Kodi buxhetor: </t>
    </r>
    <r>
      <rPr>
        <b/>
        <sz val="10"/>
        <color indexed="8"/>
        <rFont val="Arial"/>
        <family val="2"/>
      </rPr>
      <t>14050</t>
    </r>
  </si>
  <si>
    <t>Mirembajtje  pajisjeve</t>
  </si>
  <si>
    <t>ASTRONIK SHPK</t>
  </si>
  <si>
    <t>Mirembajtje e liftave</t>
  </si>
  <si>
    <t>EJONA SHPK</t>
  </si>
  <si>
    <t xml:space="preserve">Mirembajtje e fotokopjeve </t>
  </si>
  <si>
    <t>Mirembajtje e fotokopjeve</t>
  </si>
  <si>
    <r>
      <t xml:space="preserve">                    </t>
    </r>
    <r>
      <rPr>
        <b/>
        <sz val="10"/>
        <color indexed="8"/>
        <rFont val="Arial"/>
        <family val="2"/>
      </rPr>
      <t>Makineria</t>
    </r>
    <r>
      <rPr>
        <b/>
        <sz val="10"/>
        <color indexed="8"/>
        <rFont val="Arial"/>
        <family val="2"/>
      </rPr>
      <t xml:space="preserve">                 Kodi buxhetor: </t>
    </r>
    <r>
      <rPr>
        <b/>
        <sz val="10"/>
        <color indexed="8"/>
        <rFont val="Arial"/>
        <family val="2"/>
      </rPr>
      <t>14140</t>
    </r>
  </si>
  <si>
    <t>Qiraja per automjete</t>
  </si>
  <si>
    <t>MERCOM COMPANY SHPK</t>
  </si>
  <si>
    <r>
      <t xml:space="preserve">                    </t>
    </r>
    <r>
      <rPr>
        <b/>
        <sz val="10"/>
        <color indexed="8"/>
        <rFont val="Arial"/>
        <family val="2"/>
      </rPr>
      <t>Reklamat dhe konkurset</t>
    </r>
    <r>
      <rPr>
        <b/>
        <sz val="10"/>
        <color indexed="8"/>
        <rFont val="Arial"/>
        <family val="2"/>
      </rPr>
      <t xml:space="preserve">                 Kodi buxhetor: </t>
    </r>
    <r>
      <rPr>
        <b/>
        <sz val="10"/>
        <color indexed="8"/>
        <rFont val="Arial"/>
        <family val="2"/>
      </rPr>
      <t>14210</t>
    </r>
  </si>
  <si>
    <t>Konkurse</t>
  </si>
  <si>
    <t>SHPERNDARJA EXPRESS SHPK</t>
  </si>
  <si>
    <t>RADIO KOSOVA E LIRE</t>
  </si>
  <si>
    <t>EPOKA E RE</t>
  </si>
  <si>
    <t>NGB ZERI SHPK</t>
  </si>
  <si>
    <t>RTK (RADIO TELEVIZIONI KOSOVES</t>
  </si>
  <si>
    <t>RTK (RADIO TELEVIZIONI KOSOVES)</t>
  </si>
  <si>
    <r>
      <t xml:space="preserve">                    </t>
    </r>
    <r>
      <rPr>
        <b/>
        <sz val="10"/>
        <color indexed="8"/>
        <rFont val="Arial"/>
        <family val="2"/>
      </rPr>
      <t>Shpenzimet për informim publik</t>
    </r>
    <r>
      <rPr>
        <b/>
        <sz val="10"/>
        <color indexed="8"/>
        <rFont val="Arial"/>
        <family val="2"/>
      </rPr>
      <t xml:space="preserve">                 Kodi buxhetor: </t>
    </r>
    <r>
      <rPr>
        <b/>
        <sz val="10"/>
        <color indexed="8"/>
        <rFont val="Arial"/>
        <family val="2"/>
      </rPr>
      <t>14230</t>
    </r>
  </si>
  <si>
    <t>Shtypi ditor</t>
  </si>
  <si>
    <t>DPT CIMI</t>
  </si>
  <si>
    <t>Gazeta zyrtare</t>
  </si>
  <si>
    <t>ZYRA E KRYEMINISTRIT</t>
  </si>
  <si>
    <r>
      <t xml:space="preserve">                    </t>
    </r>
    <r>
      <rPr>
        <b/>
        <sz val="10"/>
        <color indexed="8"/>
        <rFont val="Arial"/>
        <family val="2"/>
      </rPr>
      <t>Ndërtesat administrative afariste</t>
    </r>
    <r>
      <rPr>
        <b/>
        <sz val="10"/>
        <color indexed="8"/>
        <rFont val="Arial"/>
        <family val="2"/>
      </rPr>
      <t xml:space="preserve">                 Kodi buxhetor: </t>
    </r>
    <r>
      <rPr>
        <b/>
        <sz val="10"/>
        <color indexed="8"/>
        <rFont val="Arial"/>
        <family val="2"/>
      </rPr>
      <t>31120</t>
    </r>
  </si>
  <si>
    <t>Renovimi i nderteses</t>
  </si>
  <si>
    <t>OLTI TRASING SHPK</t>
  </si>
  <si>
    <t>Programi: Stafi mbështetës Politik</t>
  </si>
  <si>
    <t>Stafi mbështetes Politik</t>
  </si>
  <si>
    <t>Meditje per udhetim zyrtar ne Bullagri</t>
  </si>
  <si>
    <t>Aleksander Mihajlovic</t>
  </si>
  <si>
    <t>Blerim Latifi</t>
  </si>
  <si>
    <t>Gazmend Krasniqi</t>
  </si>
  <si>
    <t>Adri Nurellari</t>
  </si>
  <si>
    <t>Bashkim Rrahmani</t>
  </si>
  <si>
    <t>Shkelzen Dragaj</t>
  </si>
  <si>
    <t>Drazen Bojovic</t>
  </si>
  <si>
    <t>Valmir Klaiqi</t>
  </si>
  <si>
    <t>Meditje per udhetim zyrtar ne Angli</t>
  </si>
  <si>
    <t>Meditje per udhetim zyrtar ne Gjermani</t>
  </si>
  <si>
    <t>Meditje per udhetim zyrtar ne  Mbreterine e Bashkuar</t>
  </si>
  <si>
    <t>Agim Ratkoceri</t>
  </si>
  <si>
    <t>Ramadan Deliu</t>
  </si>
  <si>
    <t>Petrit Prenaj</t>
  </si>
  <si>
    <t>Meditje per udhetim zyrtar ne Finlandë</t>
  </si>
  <si>
    <t>Valdete Idrizi</t>
  </si>
  <si>
    <t>Armend Nimani</t>
  </si>
  <si>
    <t>Meditje per udhetim zyrtar ne  Francë</t>
  </si>
  <si>
    <t>Naim Jaka</t>
  </si>
  <si>
    <t>Ndue Ukaj</t>
  </si>
  <si>
    <t>Meditje per udhetim zyrtar neTurqi</t>
  </si>
  <si>
    <t>Meditje per udhetim zyrtar ne Moldavi</t>
  </si>
  <si>
    <t>Naim Jakaj</t>
  </si>
  <si>
    <t>Aleksandar Mihajlovic</t>
  </si>
  <si>
    <t>Meditje per udhetim zyrtar ne SHBA</t>
  </si>
  <si>
    <t>Drita Avdiu</t>
  </si>
  <si>
    <t>Fixhrije Dragaj</t>
  </si>
  <si>
    <t>Akomodim gjate udhetmit zyrtar ne Bullgari</t>
  </si>
  <si>
    <t>Akomodim gjate udhetmit zyrtar ne Çeki</t>
  </si>
  <si>
    <t>Akomodim gjate udhetmit zyrtar ne Mbreterine e Bashkuar</t>
  </si>
  <si>
    <t>Akomodim gjate udhetmit zyrtar ne Shqiperi</t>
  </si>
  <si>
    <t>Akomodim gjate udhetmit zyrtar ne Maqedoni</t>
  </si>
  <si>
    <t>Akomodim gjate udhetmit zyrtar ne Gjermani</t>
  </si>
  <si>
    <t>Besnik Tahiri</t>
  </si>
  <si>
    <t>Festim Rexhepi</t>
  </si>
  <si>
    <t>Akomodim gjate udhetmit zyrtar ne Bruksel</t>
  </si>
  <si>
    <t xml:space="preserve">Akomodim gjate udhetmit zyrtar ne Shqiperi </t>
  </si>
  <si>
    <t>Akomodim gjate udhetmit zyrtar ne Turqi</t>
  </si>
  <si>
    <t>Akomodim gjate udhetmit zyrtar ne Finlandë</t>
  </si>
  <si>
    <t>Akomodim gjate udhetmit zyrtar ne Austri</t>
  </si>
  <si>
    <t>Akomodim gjate udhetmit zyrtar ne SHBA</t>
  </si>
  <si>
    <t>Ermal Panduri</t>
  </si>
  <si>
    <t>Arian Prebreza</t>
  </si>
  <si>
    <t>Shpenzimet tjera per udhetim zyrtar ne Bullgari</t>
  </si>
  <si>
    <t>Shpenzimet tjera per udhetim zyrtar ne Shiqperi</t>
  </si>
  <si>
    <t>Shpenzimet tjera per udhetim zyrtar ne  SHBA</t>
  </si>
  <si>
    <t>Shpenzimet tjera per udhetim zyrtar ne  Austri</t>
  </si>
  <si>
    <t>Shp.tel. mobile</t>
  </si>
  <si>
    <t>Sherbime tjera - sigurime shendetesore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</si>
</sst>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$-10409]#,##0.0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i/>
      <sz val="11"/>
      <color theme="1"/>
      <name val="Times New Roman"/>
      <family val="1"/>
    </font>
    <font>
      <sz val="12"/>
      <color rgb="FFFF0000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1"/>
      <color theme="1"/>
      <name val="Times New Roman"/>
      <family val="1"/>
    </font>
    <font>
      <i/>
      <sz val="12"/>
      <color rgb="FF000000"/>
      <name val="Times New Roman"/>
      <family val="1"/>
    </font>
    <font>
      <b/>
      <i/>
      <sz val="12"/>
      <color rgb="FF000000"/>
      <name val="Times New Roman"/>
      <family val="1"/>
    </font>
    <font>
      <i/>
      <sz val="11"/>
      <color rgb="FF000000"/>
      <name val="Times New Roman"/>
      <family val="1"/>
    </font>
    <font>
      <b/>
      <i/>
      <sz val="12"/>
      <color rgb="FFFF0000"/>
      <name val="Times New Roman"/>
      <family val="1"/>
    </font>
    <font>
      <sz val="10"/>
      <name val="Arial"/>
    </font>
    <font>
      <b/>
      <sz val="16"/>
      <color indexed="9"/>
      <name val="Book Antiqua"/>
      <family val="1"/>
    </font>
    <font>
      <b/>
      <sz val="12.95"/>
      <color indexed="9"/>
      <name val="Times New Roman"/>
      <family val="1"/>
    </font>
    <font>
      <b/>
      <i/>
      <sz val="11.95"/>
      <color indexed="9"/>
      <name val="Book Antiqua"/>
      <family val="1"/>
    </font>
    <font>
      <b/>
      <u/>
      <sz val="10"/>
      <color indexed="8"/>
      <name val="Arial"/>
      <family val="2"/>
    </font>
    <font>
      <b/>
      <u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0"/>
        <bgColor indexed="0"/>
      </patternFill>
    </fill>
    <fill>
      <patternFill patternType="solid">
        <fgColor indexed="12"/>
        <bgColor indexed="0"/>
      </patternFill>
    </fill>
  </fills>
  <borders count="6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11"/>
      </left>
      <right/>
      <top style="thin">
        <color indexed="11"/>
      </top>
      <bottom style="thin">
        <color indexed="11"/>
      </bottom>
      <diagonal/>
    </border>
    <border>
      <left/>
      <right/>
      <top style="thin">
        <color indexed="11"/>
      </top>
      <bottom style="thin">
        <color indexed="11"/>
      </bottom>
      <diagonal/>
    </border>
    <border>
      <left/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/>
      <right style="thin">
        <color indexed="8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0" fontId="26" fillId="0" borderId="0"/>
  </cellStyleXfs>
  <cellXfs count="32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26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wrapText="1"/>
    </xf>
    <xf numFmtId="0" fontId="3" fillId="0" borderId="26" xfId="0" applyFont="1" applyBorder="1"/>
    <xf numFmtId="0" fontId="3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43" fontId="5" fillId="0" borderId="13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4" fillId="3" borderId="0" xfId="0" applyFont="1" applyFill="1" applyAlignment="1">
      <alignment horizontal="right"/>
    </xf>
    <xf numFmtId="0" fontId="5" fillId="0" borderId="12" xfId="0" applyFont="1" applyBorder="1"/>
    <xf numFmtId="0" fontId="5" fillId="0" borderId="7" xfId="0" applyFont="1" applyBorder="1"/>
    <xf numFmtId="0" fontId="5" fillId="0" borderId="13" xfId="0" applyFont="1" applyBorder="1"/>
    <xf numFmtId="0" fontId="4" fillId="2" borderId="13" xfId="0" applyFont="1" applyFill="1" applyBorder="1"/>
    <xf numFmtId="0" fontId="5" fillId="2" borderId="7" xfId="0" applyFont="1" applyFill="1" applyBorder="1"/>
    <xf numFmtId="0" fontId="4" fillId="3" borderId="14" xfId="0" applyFont="1" applyFill="1" applyBorder="1" applyAlignment="1">
      <alignment horizontal="center" wrapText="1"/>
    </xf>
    <xf numFmtId="0" fontId="4" fillId="0" borderId="7" xfId="0" applyFont="1" applyBorder="1" applyAlignment="1">
      <alignment wrapText="1"/>
    </xf>
    <xf numFmtId="0" fontId="2" fillId="0" borderId="6" xfId="0" applyFont="1" applyBorder="1" applyAlignment="1">
      <alignment horizontal="right"/>
    </xf>
    <xf numFmtId="0" fontId="2" fillId="0" borderId="7" xfId="0" applyFont="1" applyBorder="1" applyAlignment="1">
      <alignment wrapText="1"/>
    </xf>
    <xf numFmtId="43" fontId="4" fillId="0" borderId="7" xfId="1" applyFont="1" applyBorder="1"/>
    <xf numFmtId="10" fontId="4" fillId="0" borderId="7" xfId="2" applyNumberFormat="1" applyFont="1" applyBorder="1"/>
    <xf numFmtId="0" fontId="5" fillId="0" borderId="8" xfId="0" applyFont="1" applyBorder="1" applyAlignment="1">
      <alignment horizontal="right"/>
    </xf>
    <xf numFmtId="0" fontId="3" fillId="0" borderId="9" xfId="0" applyFont="1" applyBorder="1" applyAlignment="1">
      <alignment wrapText="1"/>
    </xf>
    <xf numFmtId="43" fontId="5" fillId="2" borderId="9" xfId="1" applyFont="1" applyFill="1" applyBorder="1"/>
    <xf numFmtId="10" fontId="5" fillId="0" borderId="9" xfId="2" applyNumberFormat="1" applyFont="1" applyBorder="1"/>
    <xf numFmtId="43" fontId="5" fillId="0" borderId="9" xfId="1" applyFont="1" applyBorder="1"/>
    <xf numFmtId="0" fontId="4" fillId="0" borderId="7" xfId="0" applyFont="1" applyBorder="1"/>
    <xf numFmtId="0" fontId="3" fillId="0" borderId="1" xfId="0" applyFont="1" applyBorder="1" applyAlignment="1">
      <alignment vertical="top" wrapText="1"/>
    </xf>
    <xf numFmtId="0" fontId="3" fillId="0" borderId="29" xfId="0" applyFont="1" applyBorder="1" applyAlignment="1">
      <alignment vertical="top" wrapText="1"/>
    </xf>
    <xf numFmtId="0" fontId="3" fillId="0" borderId="15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 indent="5"/>
    </xf>
    <xf numFmtId="0" fontId="3" fillId="0" borderId="6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43" fontId="3" fillId="0" borderId="28" xfId="1" applyFont="1" applyBorder="1" applyAlignment="1">
      <alignment vertical="top" wrapText="1"/>
    </xf>
    <xf numFmtId="10" fontId="3" fillId="0" borderId="6" xfId="2" applyNumberFormat="1" applyFont="1" applyBorder="1" applyAlignment="1">
      <alignment vertical="top" wrapText="1"/>
    </xf>
    <xf numFmtId="43" fontId="5" fillId="0" borderId="26" xfId="1" applyFont="1" applyBorder="1" applyAlignment="1">
      <alignment horizontal="center"/>
    </xf>
    <xf numFmtId="43" fontId="5" fillId="2" borderId="26" xfId="1" applyFont="1" applyFill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3" fillId="4" borderId="0" xfId="0" applyFont="1" applyFill="1"/>
    <xf numFmtId="2" fontId="3" fillId="0" borderId="26" xfId="0" applyNumberFormat="1" applyFont="1" applyBorder="1"/>
    <xf numFmtId="0" fontId="3" fillId="0" borderId="0" xfId="0" applyFont="1"/>
    <xf numFmtId="0" fontId="7" fillId="0" borderId="0" xfId="0" applyFont="1"/>
    <xf numFmtId="0" fontId="8" fillId="0" borderId="0" xfId="0" applyFont="1"/>
    <xf numFmtId="0" fontId="3" fillId="0" borderId="5" xfId="0" applyFont="1" applyBorder="1" applyAlignment="1">
      <alignment vertical="top" wrapText="1"/>
    </xf>
    <xf numFmtId="43" fontId="3" fillId="0" borderId="3" xfId="1" applyFont="1" applyBorder="1" applyAlignment="1">
      <alignment vertical="top" wrapText="1"/>
    </xf>
    <xf numFmtId="10" fontId="3" fillId="0" borderId="3" xfId="2" applyNumberFormat="1" applyFont="1" applyBorder="1" applyAlignment="1">
      <alignment vertical="top" wrapText="1"/>
    </xf>
    <xf numFmtId="0" fontId="3" fillId="0" borderId="27" xfId="0" applyFont="1" applyBorder="1" applyAlignment="1">
      <alignment vertical="top" wrapText="1"/>
    </xf>
    <xf numFmtId="43" fontId="6" fillId="0" borderId="27" xfId="1" applyFont="1" applyBorder="1" applyAlignment="1">
      <alignment vertical="top" wrapText="1"/>
    </xf>
    <xf numFmtId="43" fontId="4" fillId="0" borderId="7" xfId="0" applyNumberFormat="1" applyFont="1" applyBorder="1"/>
    <xf numFmtId="10" fontId="4" fillId="0" borderId="7" xfId="0" applyNumberFormat="1" applyFont="1" applyBorder="1"/>
    <xf numFmtId="0" fontId="3" fillId="0" borderId="0" xfId="0" applyFont="1" applyBorder="1"/>
    <xf numFmtId="43" fontId="2" fillId="0" borderId="3" xfId="1" applyFont="1" applyBorder="1" applyAlignment="1">
      <alignment vertical="top" wrapText="1"/>
    </xf>
    <xf numFmtId="0" fontId="3" fillId="0" borderId="25" xfId="0" applyFont="1" applyBorder="1" applyAlignment="1">
      <alignment horizontal="center" wrapText="1"/>
    </xf>
    <xf numFmtId="0" fontId="3" fillId="0" borderId="0" xfId="0" applyFont="1"/>
    <xf numFmtId="0" fontId="5" fillId="0" borderId="13" xfId="0" applyFont="1" applyBorder="1"/>
    <xf numFmtId="0" fontId="3" fillId="0" borderId="26" xfId="0" applyFont="1" applyBorder="1" applyAlignment="1">
      <alignment horizontal="center"/>
    </xf>
    <xf numFmtId="43" fontId="3" fillId="0" borderId="0" xfId="1" applyFont="1"/>
    <xf numFmtId="43" fontId="5" fillId="0" borderId="0" xfId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30" xfId="0" applyFont="1" applyBorder="1" applyAlignment="1">
      <alignment horizontal="left" textRotation="90" wrapText="1"/>
    </xf>
    <xf numFmtId="43" fontId="8" fillId="0" borderId="0" xfId="1" applyFont="1"/>
    <xf numFmtId="43" fontId="8" fillId="0" borderId="0" xfId="0" applyNumberFormat="1" applyFont="1"/>
    <xf numFmtId="0" fontId="10" fillId="0" borderId="0" xfId="0" applyFont="1" applyBorder="1" applyAlignment="1">
      <alignment horizontal="right" vertical="top" wrapText="1"/>
    </xf>
    <xf numFmtId="0" fontId="11" fillId="0" borderId="0" xfId="0" applyFont="1" applyBorder="1" applyAlignment="1">
      <alignment horizontal="right" vertical="top" wrapText="1"/>
    </xf>
    <xf numFmtId="0" fontId="12" fillId="0" borderId="0" xfId="0" applyFont="1" applyBorder="1" applyAlignment="1">
      <alignment horizontal="right" vertical="top" wrapText="1"/>
    </xf>
    <xf numFmtId="43" fontId="3" fillId="0" borderId="0" xfId="1" applyFont="1" applyBorder="1"/>
    <xf numFmtId="43" fontId="3" fillId="0" borderId="0" xfId="0" applyNumberFormat="1" applyFont="1" applyBorder="1"/>
    <xf numFmtId="0" fontId="2" fillId="0" borderId="0" xfId="0" applyFont="1" applyBorder="1" applyAlignment="1">
      <alignment horizontal="right" vertical="top" wrapText="1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0" fontId="12" fillId="0" borderId="0" xfId="0" applyFont="1" applyBorder="1" applyAlignment="1">
      <alignment horizontal="right" vertical="top" wrapText="1"/>
    </xf>
    <xf numFmtId="0" fontId="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top" wrapText="1"/>
    </xf>
    <xf numFmtId="0" fontId="7" fillId="0" borderId="26" xfId="0" applyFont="1" applyBorder="1" applyAlignment="1">
      <alignment vertical="top" wrapText="1"/>
    </xf>
    <xf numFmtId="43" fontId="7" fillId="0" borderId="26" xfId="0" applyNumberFormat="1" applyFont="1" applyBorder="1"/>
    <xf numFmtId="43" fontId="15" fillId="0" borderId="26" xfId="1" applyFont="1" applyBorder="1"/>
    <xf numFmtId="10" fontId="7" fillId="0" borderId="26" xfId="2" applyNumberFormat="1" applyFont="1" applyBorder="1" applyAlignment="1">
      <alignment vertical="top" wrapText="1"/>
    </xf>
    <xf numFmtId="43" fontId="7" fillId="0" borderId="26" xfId="1" applyFont="1" applyBorder="1" applyAlignment="1">
      <alignment vertical="top" wrapText="1"/>
    </xf>
    <xf numFmtId="0" fontId="15" fillId="0" borderId="26" xfId="0" applyFont="1" applyBorder="1" applyAlignment="1">
      <alignment vertical="top" wrapText="1"/>
    </xf>
    <xf numFmtId="43" fontId="15" fillId="0" borderId="26" xfId="1" applyFont="1" applyBorder="1" applyAlignment="1">
      <alignment vertical="top" wrapText="1"/>
    </xf>
    <xf numFmtId="0" fontId="15" fillId="0" borderId="0" xfId="0" applyFont="1" applyBorder="1" applyAlignment="1">
      <alignment vertical="top" wrapText="1"/>
    </xf>
    <xf numFmtId="43" fontId="7" fillId="0" borderId="26" xfId="1" applyFont="1" applyBorder="1"/>
    <xf numFmtId="0" fontId="15" fillId="0" borderId="26" xfId="0" applyFont="1" applyBorder="1"/>
    <xf numFmtId="0" fontId="7" fillId="0" borderId="26" xfId="0" applyFont="1" applyBorder="1" applyAlignment="1">
      <alignment horizontal="right"/>
    </xf>
    <xf numFmtId="0" fontId="7" fillId="0" borderId="26" xfId="0" applyFont="1" applyBorder="1" applyAlignment="1">
      <alignment wrapText="1"/>
    </xf>
    <xf numFmtId="43" fontId="17" fillId="0" borderId="26" xfId="1" applyFont="1" applyBorder="1"/>
    <xf numFmtId="43" fontId="15" fillId="0" borderId="26" xfId="0" applyNumberFormat="1" applyFont="1" applyBorder="1"/>
    <xf numFmtId="0" fontId="18" fillId="0" borderId="26" xfId="0" applyFont="1" applyBorder="1" applyAlignment="1">
      <alignment horizontal="right"/>
    </xf>
    <xf numFmtId="0" fontId="15" fillId="0" borderId="26" xfId="0" applyFont="1" applyBorder="1" applyAlignment="1">
      <alignment wrapText="1"/>
    </xf>
    <xf numFmtId="43" fontId="18" fillId="2" borderId="26" xfId="1" applyFont="1" applyFill="1" applyBorder="1"/>
    <xf numFmtId="0" fontId="18" fillId="0" borderId="0" xfId="0" applyFont="1" applyBorder="1" applyAlignment="1">
      <alignment horizontal="right"/>
    </xf>
    <xf numFmtId="43" fontId="17" fillId="0" borderId="26" xfId="0" applyNumberFormat="1" applyFont="1" applyBorder="1"/>
    <xf numFmtId="0" fontId="18" fillId="0" borderId="26" xfId="0" applyFont="1" applyBorder="1"/>
    <xf numFmtId="0" fontId="17" fillId="0" borderId="26" xfId="0" applyFont="1" applyBorder="1"/>
    <xf numFmtId="0" fontId="16" fillId="0" borderId="26" xfId="3" applyFont="1" applyBorder="1"/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left" textRotation="90" wrapText="1"/>
    </xf>
    <xf numFmtId="0" fontId="3" fillId="0" borderId="26" xfId="0" applyFont="1" applyBorder="1" applyAlignment="1">
      <alignment textRotation="90" wrapText="1"/>
    </xf>
    <xf numFmtId="0" fontId="2" fillId="0" borderId="26" xfId="0" applyFont="1" applyBorder="1" applyAlignment="1">
      <alignment horizontal="left" textRotation="90" wrapText="1"/>
    </xf>
    <xf numFmtId="0" fontId="3" fillId="0" borderId="27" xfId="0" applyFont="1" applyBorder="1" applyAlignment="1">
      <alignment horizontal="left" textRotation="90" wrapText="1"/>
    </xf>
    <xf numFmtId="0" fontId="3" fillId="0" borderId="0" xfId="0" applyFont="1"/>
    <xf numFmtId="0" fontId="5" fillId="0" borderId="13" xfId="0" applyFont="1" applyBorder="1"/>
    <xf numFmtId="0" fontId="4" fillId="2" borderId="13" xfId="0" applyFont="1" applyFill="1" applyBorder="1" applyAlignment="1">
      <alignment horizontal="center"/>
    </xf>
    <xf numFmtId="43" fontId="3" fillId="0" borderId="27" xfId="1" applyFont="1" applyBorder="1" applyAlignment="1">
      <alignment vertical="top" wrapText="1"/>
    </xf>
    <xf numFmtId="43" fontId="7" fillId="0" borderId="26" xfId="0" applyNumberFormat="1" applyFont="1" applyBorder="1" applyAlignment="1">
      <alignment vertical="top" wrapText="1"/>
    </xf>
    <xf numFmtId="43" fontId="15" fillId="5" borderId="26" xfId="1" applyFont="1" applyFill="1" applyBorder="1"/>
    <xf numFmtId="43" fontId="15" fillId="0" borderId="44" xfId="1" applyFont="1" applyBorder="1" applyAlignment="1"/>
    <xf numFmtId="43" fontId="15" fillId="0" borderId="39" xfId="1" applyFont="1" applyBorder="1" applyAlignment="1"/>
    <xf numFmtId="43" fontId="15" fillId="0" borderId="46" xfId="1" applyFont="1" applyBorder="1" applyAlignment="1"/>
    <xf numFmtId="43" fontId="15" fillId="0" borderId="40" xfId="1" applyFont="1" applyBorder="1" applyAlignment="1"/>
    <xf numFmtId="2" fontId="15" fillId="0" borderId="26" xfId="0" applyNumberFormat="1" applyFont="1" applyBorder="1"/>
    <xf numFmtId="43" fontId="16" fillId="0" borderId="26" xfId="1" applyFont="1" applyBorder="1"/>
    <xf numFmtId="43" fontId="18" fillId="0" borderId="26" xfId="1" applyFont="1" applyBorder="1"/>
    <xf numFmtId="43" fontId="18" fillId="0" borderId="0" xfId="1" applyFont="1" applyBorder="1"/>
    <xf numFmtId="0" fontId="6" fillId="0" borderId="38" xfId="3" applyFont="1" applyBorder="1"/>
    <xf numFmtId="0" fontId="15" fillId="0" borderId="0" xfId="0" applyFont="1" applyAlignment="1">
      <alignment wrapText="1"/>
    </xf>
    <xf numFmtId="0" fontId="15" fillId="0" borderId="32" xfId="0" applyFont="1" applyBorder="1"/>
    <xf numFmtId="0" fontId="15" fillId="0" borderId="26" xfId="0" applyFont="1" applyBorder="1" applyAlignment="1">
      <alignment horizontal="right"/>
    </xf>
    <xf numFmtId="0" fontId="15" fillId="0" borderId="0" xfId="0" applyFont="1" applyBorder="1" applyAlignment="1">
      <alignment wrapText="1"/>
    </xf>
    <xf numFmtId="43" fontId="18" fillId="2" borderId="0" xfId="1" applyFont="1" applyFill="1" applyBorder="1"/>
    <xf numFmtId="0" fontId="15" fillId="0" borderId="31" xfId="0" applyFont="1" applyBorder="1"/>
    <xf numFmtId="9" fontId="15" fillId="0" borderId="26" xfId="2" applyFont="1" applyBorder="1"/>
    <xf numFmtId="43" fontId="15" fillId="0" borderId="26" xfId="1" applyFont="1" applyBorder="1" applyAlignment="1">
      <alignment horizontal="right" vertical="top" wrapText="1"/>
    </xf>
    <xf numFmtId="43" fontId="15" fillId="0" borderId="26" xfId="1" applyFont="1" applyBorder="1" applyAlignment="1">
      <alignment horizontal="right"/>
    </xf>
    <xf numFmtId="43" fontId="3" fillId="0" borderId="26" xfId="0" applyNumberFormat="1" applyFont="1" applyBorder="1"/>
    <xf numFmtId="43" fontId="3" fillId="0" borderId="26" xfId="0" applyNumberFormat="1" applyFont="1" applyBorder="1" applyAlignment="1">
      <alignment horizontal="center"/>
    </xf>
    <xf numFmtId="0" fontId="18" fillId="0" borderId="0" xfId="0" applyFont="1" applyBorder="1"/>
    <xf numFmtId="0" fontId="15" fillId="0" borderId="0" xfId="0" applyFont="1"/>
    <xf numFmtId="43" fontId="15" fillId="0" borderId="0" xfId="0" applyNumberFormat="1" applyFont="1"/>
    <xf numFmtId="43" fontId="15" fillId="0" borderId="0" xfId="1" applyFont="1"/>
    <xf numFmtId="43" fontId="15" fillId="6" borderId="26" xfId="1" applyFont="1" applyFill="1" applyBorder="1" applyAlignment="1">
      <alignment vertical="top" wrapText="1"/>
    </xf>
    <xf numFmtId="43" fontId="17" fillId="6" borderId="26" xfId="1" applyFont="1" applyFill="1" applyBorder="1"/>
    <xf numFmtId="43" fontId="7" fillId="0" borderId="34" xfId="1" applyFont="1" applyBorder="1"/>
    <xf numFmtId="0" fontId="15" fillId="0" borderId="34" xfId="0" applyFont="1" applyBorder="1"/>
    <xf numFmtId="43" fontId="15" fillId="0" borderId="0" xfId="1" applyFont="1" applyBorder="1"/>
    <xf numFmtId="0" fontId="3" fillId="0" borderId="30" xfId="0" applyFont="1" applyBorder="1" applyAlignment="1">
      <alignment vertical="top" wrapText="1"/>
    </xf>
    <xf numFmtId="43" fontId="3" fillId="0" borderId="26" xfId="1" applyFont="1" applyBorder="1" applyAlignment="1">
      <alignment vertical="top" wrapText="1"/>
    </xf>
    <xf numFmtId="43" fontId="2" fillId="0" borderId="26" xfId="1" applyFont="1" applyBorder="1" applyAlignment="1">
      <alignment vertical="top" wrapText="1"/>
    </xf>
    <xf numFmtId="0" fontId="8" fillId="0" borderId="0" xfId="0" applyFont="1" applyBorder="1"/>
    <xf numFmtId="0" fontId="0" fillId="0" borderId="0" xfId="0" applyBorder="1" applyAlignment="1">
      <alignment vertical="top" wrapText="1"/>
    </xf>
    <xf numFmtId="0" fontId="12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right" vertical="top" wrapText="1"/>
    </xf>
    <xf numFmtId="0" fontId="11" fillId="0" borderId="0" xfId="0" applyFont="1" applyBorder="1" applyAlignment="1">
      <alignment horizontal="right" vertical="top" wrapText="1"/>
    </xf>
    <xf numFmtId="0" fontId="19" fillId="0" borderId="0" xfId="0" applyFont="1" applyBorder="1" applyAlignment="1">
      <alignment horizontal="right" vertical="top" wrapText="1"/>
    </xf>
    <xf numFmtId="0" fontId="21" fillId="0" borderId="0" xfId="0" applyFont="1" applyBorder="1" applyAlignment="1">
      <alignment horizontal="right" vertical="top" wrapText="1"/>
    </xf>
    <xf numFmtId="0" fontId="19" fillId="0" borderId="0" xfId="0" applyFont="1" applyBorder="1" applyAlignment="1">
      <alignment vertical="top" wrapText="1"/>
    </xf>
    <xf numFmtId="0" fontId="19" fillId="0" borderId="0" xfId="0" applyFont="1" applyBorder="1" applyAlignment="1">
      <alignment horizontal="center" vertical="top" wrapText="1"/>
    </xf>
    <xf numFmtId="0" fontId="20" fillId="0" borderId="0" xfId="0" applyFont="1" applyBorder="1" applyAlignment="1">
      <alignment horizontal="right" vertical="top" wrapText="1"/>
    </xf>
    <xf numFmtId="0" fontId="20" fillId="0" borderId="0" xfId="0" applyFont="1" applyBorder="1" applyAlignment="1">
      <alignment horizontal="center" vertical="top" wrapText="1"/>
    </xf>
    <xf numFmtId="0" fontId="20" fillId="0" borderId="0" xfId="0" applyFont="1" applyBorder="1" applyAlignment="1">
      <alignment vertical="top" wrapText="1"/>
    </xf>
    <xf numFmtId="0" fontId="22" fillId="0" borderId="0" xfId="0" applyFont="1" applyBorder="1" applyAlignment="1">
      <alignment horizontal="right" vertical="top" wrapText="1"/>
    </xf>
    <xf numFmtId="0" fontId="23" fillId="0" borderId="0" xfId="0" applyFont="1" applyBorder="1" applyAlignment="1">
      <alignment horizontal="right" vertical="top" wrapText="1"/>
    </xf>
    <xf numFmtId="0" fontId="24" fillId="0" borderId="0" xfId="0" applyFont="1" applyBorder="1" applyAlignment="1">
      <alignment horizontal="right" vertical="top" wrapText="1"/>
    </xf>
    <xf numFmtId="0" fontId="25" fillId="0" borderId="0" xfId="0" applyFont="1" applyBorder="1" applyAlignment="1">
      <alignment horizontal="right" vertical="top" wrapText="1"/>
    </xf>
    <xf numFmtId="0" fontId="5" fillId="0" borderId="33" xfId="0" applyFont="1" applyBorder="1" applyAlignment="1">
      <alignment horizontal="center"/>
    </xf>
    <xf numFmtId="43" fontId="18" fillId="0" borderId="26" xfId="0" applyNumberFormat="1" applyFont="1" applyBorder="1"/>
    <xf numFmtId="43" fontId="15" fillId="0" borderId="34" xfId="1" applyFont="1" applyBorder="1"/>
    <xf numFmtId="43" fontId="18" fillId="0" borderId="34" xfId="1" applyFont="1" applyBorder="1"/>
    <xf numFmtId="2" fontId="7" fillId="0" borderId="26" xfId="0" applyNumberFormat="1" applyFont="1" applyBorder="1"/>
    <xf numFmtId="0" fontId="11" fillId="0" borderId="0" xfId="0" applyFont="1" applyBorder="1" applyAlignment="1">
      <alignment horizontal="right" vertical="top" wrapText="1"/>
    </xf>
    <xf numFmtId="0" fontId="8" fillId="0" borderId="40" xfId="0" applyFont="1" applyBorder="1"/>
    <xf numFmtId="0" fontId="5" fillId="0" borderId="0" xfId="0" applyFont="1" applyBorder="1" applyAlignment="1">
      <alignment horizontal="right" vertical="top" wrapText="1"/>
    </xf>
    <xf numFmtId="0" fontId="4" fillId="0" borderId="0" xfId="0" applyFont="1" applyBorder="1" applyAlignment="1">
      <alignment horizontal="right" vertical="top" wrapText="1"/>
    </xf>
    <xf numFmtId="0" fontId="18" fillId="0" borderId="0" xfId="0" applyFont="1" applyBorder="1"/>
    <xf numFmtId="0" fontId="15" fillId="0" borderId="0" xfId="0" applyFont="1" applyBorder="1"/>
    <xf numFmtId="0" fontId="18" fillId="0" borderId="31" xfId="0" applyFont="1" applyBorder="1" applyAlignment="1">
      <alignment horizontal="right"/>
    </xf>
    <xf numFmtId="0" fontId="7" fillId="0" borderId="32" xfId="0" applyFont="1" applyBorder="1" applyAlignment="1">
      <alignment horizontal="right"/>
    </xf>
    <xf numFmtId="0" fontId="7" fillId="0" borderId="32" xfId="0" applyFont="1" applyBorder="1" applyAlignment="1">
      <alignment wrapText="1"/>
    </xf>
    <xf numFmtId="43" fontId="17" fillId="0" borderId="32" xfId="1" applyFont="1" applyBorder="1"/>
    <xf numFmtId="43" fontId="7" fillId="0" borderId="32" xfId="1" applyFont="1" applyBorder="1"/>
    <xf numFmtId="43" fontId="15" fillId="0" borderId="32" xfId="0" applyNumberFormat="1" applyFont="1" applyBorder="1"/>
    <xf numFmtId="43" fontId="17" fillId="0" borderId="32" xfId="0" applyNumberFormat="1" applyFont="1" applyBorder="1"/>
    <xf numFmtId="0" fontId="3" fillId="0" borderId="48" xfId="0" applyFont="1" applyBorder="1" applyAlignment="1">
      <alignment vertical="top" wrapText="1"/>
    </xf>
    <xf numFmtId="43" fontId="3" fillId="0" borderId="30" xfId="1" applyFont="1" applyBorder="1" applyAlignment="1">
      <alignment vertical="top" wrapText="1"/>
    </xf>
    <xf numFmtId="43" fontId="2" fillId="0" borderId="27" xfId="1" applyFont="1" applyBorder="1" applyAlignment="1">
      <alignment vertical="top" wrapText="1"/>
    </xf>
    <xf numFmtId="43" fontId="15" fillId="5" borderId="34" xfId="1" applyFont="1" applyFill="1" applyBorder="1"/>
    <xf numFmtId="0" fontId="12" fillId="0" borderId="0" xfId="0" applyFont="1" applyBorder="1" applyAlignment="1">
      <alignment horizontal="right" vertical="top" wrapText="1"/>
    </xf>
    <xf numFmtId="0" fontId="3" fillId="0" borderId="22" xfId="0" applyFont="1" applyBorder="1" applyAlignment="1">
      <alignment horizontal="center" vertical="top" wrapText="1"/>
    </xf>
    <xf numFmtId="0" fontId="3" fillId="0" borderId="23" xfId="0" applyFont="1" applyBorder="1" applyAlignment="1">
      <alignment horizontal="center" vertical="top" wrapText="1"/>
    </xf>
    <xf numFmtId="0" fontId="3" fillId="0" borderId="24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textRotation="90" wrapText="1"/>
    </xf>
    <xf numFmtId="0" fontId="3" fillId="0" borderId="2" xfId="0" applyFont="1" applyBorder="1" applyAlignment="1">
      <alignment horizontal="center" vertical="top" textRotation="90" wrapText="1"/>
    </xf>
    <xf numFmtId="0" fontId="3" fillId="0" borderId="1" xfId="0" applyFont="1" applyBorder="1" applyAlignment="1">
      <alignment horizontal="left" textRotation="90" wrapText="1"/>
    </xf>
    <xf numFmtId="0" fontId="3" fillId="0" borderId="2" xfId="0" applyFont="1" applyBorder="1" applyAlignment="1">
      <alignment horizontal="left" textRotation="90" wrapText="1"/>
    </xf>
    <xf numFmtId="0" fontId="3" fillId="0" borderId="4" xfId="0" applyFont="1" applyBorder="1" applyAlignment="1">
      <alignment horizontal="center" wrapText="1"/>
    </xf>
    <xf numFmtId="0" fontId="3" fillId="0" borderId="42" xfId="0" applyFont="1" applyBorder="1" applyAlignment="1">
      <alignment horizontal="center" wrapText="1"/>
    </xf>
    <xf numFmtId="0" fontId="3" fillId="0" borderId="43" xfId="0" applyFont="1" applyBorder="1" applyAlignment="1">
      <alignment horizontal="center" wrapText="1"/>
    </xf>
    <xf numFmtId="0" fontId="3" fillId="0" borderId="34" xfId="0" applyFont="1" applyBorder="1" applyAlignment="1">
      <alignment horizontal="center" wrapText="1"/>
    </xf>
    <xf numFmtId="0" fontId="3" fillId="0" borderId="41" xfId="0" applyFont="1" applyBorder="1" applyAlignment="1">
      <alignment horizontal="center" wrapText="1"/>
    </xf>
    <xf numFmtId="0" fontId="3" fillId="0" borderId="37" xfId="0" applyFont="1" applyBorder="1" applyAlignment="1">
      <alignment horizontal="center" wrapText="1"/>
    </xf>
    <xf numFmtId="0" fontId="20" fillId="0" borderId="0" xfId="0" applyFont="1" applyBorder="1" applyAlignment="1">
      <alignment wrapText="1"/>
    </xf>
    <xf numFmtId="0" fontId="19" fillId="0" borderId="0" xfId="0" applyFont="1" applyBorder="1" applyAlignment="1">
      <alignment horizontal="center" wrapText="1"/>
    </xf>
    <xf numFmtId="0" fontId="20" fillId="0" borderId="0" xfId="0" applyFont="1" applyBorder="1" applyAlignment="1">
      <alignment horizontal="center" wrapText="1"/>
    </xf>
    <xf numFmtId="0" fontId="15" fillId="0" borderId="39" xfId="0" applyFont="1" applyBorder="1" applyAlignment="1">
      <alignment horizontal="center" wrapText="1"/>
    </xf>
    <xf numFmtId="0" fontId="15" fillId="0" borderId="40" xfId="0" applyFont="1" applyBorder="1" applyAlignment="1">
      <alignment horizontal="center" wrapText="1"/>
    </xf>
    <xf numFmtId="0" fontId="15" fillId="0" borderId="0" xfId="0" applyFont="1" applyBorder="1" applyAlignment="1">
      <alignment horizontal="center" wrapText="1"/>
    </xf>
    <xf numFmtId="0" fontId="15" fillId="0" borderId="44" xfId="0" applyFont="1" applyBorder="1" applyAlignment="1">
      <alignment horizontal="center" vertical="top" wrapText="1"/>
    </xf>
    <xf numFmtId="0" fontId="15" fillId="0" borderId="39" xfId="0" applyFont="1" applyBorder="1" applyAlignment="1">
      <alignment horizontal="center" vertical="top" wrapText="1"/>
    </xf>
    <xf numFmtId="0" fontId="15" fillId="0" borderId="45" xfId="0" applyFont="1" applyBorder="1" applyAlignment="1">
      <alignment horizontal="center" vertical="top" wrapText="1"/>
    </xf>
    <xf numFmtId="0" fontId="15" fillId="0" borderId="46" xfId="0" applyFont="1" applyBorder="1" applyAlignment="1">
      <alignment horizontal="center" vertical="top" wrapText="1"/>
    </xf>
    <xf numFmtId="0" fontId="15" fillId="0" borderId="40" xfId="0" applyFont="1" applyBorder="1" applyAlignment="1">
      <alignment horizontal="center" vertical="top" wrapText="1"/>
    </xf>
    <xf numFmtId="0" fontId="15" fillId="0" borderId="47" xfId="0" applyFont="1" applyBorder="1" applyAlignment="1">
      <alignment horizontal="center" vertical="top" wrapText="1"/>
    </xf>
    <xf numFmtId="0" fontId="18" fillId="0" borderId="0" xfId="0" applyFont="1" applyBorder="1"/>
    <xf numFmtId="0" fontId="18" fillId="0" borderId="0" xfId="0" applyFont="1"/>
    <xf numFmtId="0" fontId="15" fillId="0" borderId="0" xfId="0" applyFont="1" applyBorder="1"/>
    <xf numFmtId="0" fontId="15" fillId="0" borderId="0" xfId="0" applyFont="1"/>
    <xf numFmtId="0" fontId="4" fillId="3" borderId="17" xfId="0" applyFont="1" applyFill="1" applyBorder="1" applyAlignment="1">
      <alignment horizontal="center"/>
    </xf>
    <xf numFmtId="0" fontId="4" fillId="3" borderId="36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 wrapText="1"/>
    </xf>
    <xf numFmtId="0" fontId="4" fillId="3" borderId="10" xfId="0" applyFont="1" applyFill="1" applyBorder="1" applyAlignment="1">
      <alignment horizontal="center" wrapText="1"/>
    </xf>
    <xf numFmtId="0" fontId="4" fillId="3" borderId="16" xfId="0" applyFont="1" applyFill="1" applyBorder="1" applyAlignment="1">
      <alignment horizontal="center" wrapText="1"/>
    </xf>
    <xf numFmtId="0" fontId="4" fillId="3" borderId="15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 wrapText="1"/>
    </xf>
    <xf numFmtId="0" fontId="3" fillId="0" borderId="0" xfId="0" applyFont="1"/>
    <xf numFmtId="0" fontId="4" fillId="3" borderId="0" xfId="0" applyFont="1" applyFill="1"/>
    <xf numFmtId="0" fontId="3" fillId="0" borderId="11" xfId="0" applyFont="1" applyBorder="1"/>
    <xf numFmtId="0" fontId="5" fillId="0" borderId="13" xfId="0" applyFont="1" applyBorder="1"/>
    <xf numFmtId="0" fontId="5" fillId="0" borderId="7" xfId="0" applyFont="1" applyBorder="1"/>
    <xf numFmtId="0" fontId="4" fillId="2" borderId="13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2" fillId="0" borderId="15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35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21" xfId="0" applyFont="1" applyBorder="1" applyAlignment="1">
      <alignment wrapText="1"/>
    </xf>
    <xf numFmtId="0" fontId="2" fillId="0" borderId="11" xfId="0" applyFont="1" applyBorder="1" applyAlignment="1">
      <alignment wrapText="1"/>
    </xf>
    <xf numFmtId="43" fontId="4" fillId="0" borderId="26" xfId="1" applyFont="1" applyBorder="1" applyAlignment="1">
      <alignment horizontal="center"/>
    </xf>
    <xf numFmtId="2" fontId="3" fillId="0" borderId="31" xfId="0" applyNumberFormat="1" applyFont="1" applyBorder="1"/>
    <xf numFmtId="2" fontId="3" fillId="0" borderId="32" xfId="0" applyNumberFormat="1" applyFont="1" applyBorder="1"/>
    <xf numFmtId="0" fontId="4" fillId="3" borderId="19" xfId="0" applyFont="1" applyFill="1" applyBorder="1" applyAlignment="1">
      <alignment horizontal="center" wrapText="1"/>
    </xf>
    <xf numFmtId="0" fontId="4" fillId="3" borderId="11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wrapText="1"/>
    </xf>
    <xf numFmtId="0" fontId="4" fillId="0" borderId="10" xfId="0" applyFont="1" applyBorder="1" applyAlignment="1">
      <alignment horizontal="right"/>
    </xf>
    <xf numFmtId="0" fontId="4" fillId="0" borderId="16" xfId="0" applyFont="1" applyBorder="1" applyAlignment="1">
      <alignment horizontal="right"/>
    </xf>
    <xf numFmtId="0" fontId="3" fillId="0" borderId="26" xfId="0" applyFont="1" applyBorder="1" applyAlignment="1">
      <alignment wrapText="1"/>
    </xf>
    <xf numFmtId="0" fontId="3" fillId="5" borderId="26" xfId="0" applyFont="1" applyFill="1" applyBorder="1" applyAlignment="1">
      <alignment wrapText="1"/>
    </xf>
    <xf numFmtId="0" fontId="3" fillId="5" borderId="12" xfId="0" applyFont="1" applyFill="1" applyBorder="1" applyAlignment="1">
      <alignment horizontal="left" wrapText="1"/>
    </xf>
    <xf numFmtId="0" fontId="3" fillId="5" borderId="13" xfId="0" applyFont="1" applyFill="1" applyBorder="1" applyAlignment="1">
      <alignment horizontal="left" wrapText="1"/>
    </xf>
    <xf numFmtId="0" fontId="3" fillId="5" borderId="7" xfId="0" applyFont="1" applyFill="1" applyBorder="1" applyAlignment="1">
      <alignment horizontal="left" wrapText="1"/>
    </xf>
    <xf numFmtId="0" fontId="3" fillId="5" borderId="12" xfId="0" applyFont="1" applyFill="1" applyBorder="1" applyAlignment="1">
      <alignment horizontal="center" wrapText="1"/>
    </xf>
    <xf numFmtId="0" fontId="3" fillId="5" borderId="13" xfId="0" applyFont="1" applyFill="1" applyBorder="1" applyAlignment="1">
      <alignment horizontal="center" wrapText="1"/>
    </xf>
    <xf numFmtId="0" fontId="3" fillId="5" borderId="7" xfId="0" applyFont="1" applyFill="1" applyBorder="1" applyAlignment="1">
      <alignment horizontal="center" wrapText="1"/>
    </xf>
    <xf numFmtId="0" fontId="3" fillId="5" borderId="20" xfId="0" applyFont="1" applyFill="1" applyBorder="1" applyAlignment="1">
      <alignment wrapText="1"/>
    </xf>
    <xf numFmtId="0" fontId="3" fillId="5" borderId="10" xfId="0" applyFont="1" applyFill="1" applyBorder="1" applyAlignment="1">
      <alignment wrapText="1"/>
    </xf>
    <xf numFmtId="0" fontId="3" fillId="5" borderId="16" xfId="0" applyFont="1" applyFill="1" applyBorder="1" applyAlignment="1">
      <alignment wrapText="1"/>
    </xf>
    <xf numFmtId="0" fontId="3" fillId="5" borderId="34" xfId="0" applyFont="1" applyFill="1" applyBorder="1" applyAlignment="1">
      <alignment horizontal="left" wrapText="1"/>
    </xf>
    <xf numFmtId="0" fontId="3" fillId="5" borderId="41" xfId="0" applyFont="1" applyFill="1" applyBorder="1" applyAlignment="1">
      <alignment horizontal="left" wrapText="1"/>
    </xf>
    <xf numFmtId="0" fontId="3" fillId="5" borderId="37" xfId="0" applyFont="1" applyFill="1" applyBorder="1" applyAlignment="1">
      <alignment horizontal="left" wrapText="1"/>
    </xf>
    <xf numFmtId="0" fontId="3" fillId="0" borderId="0" xfId="0" applyFont="1" applyBorder="1" applyAlignment="1">
      <alignment horizontal="center" vertical="top" wrapText="1"/>
    </xf>
    <xf numFmtId="0" fontId="4" fillId="3" borderId="33" xfId="0" applyFont="1" applyFill="1" applyBorder="1" applyAlignment="1">
      <alignment horizontal="center" wrapText="1"/>
    </xf>
    <xf numFmtId="0" fontId="4" fillId="3" borderId="11" xfId="0" applyFont="1" applyFill="1" applyBorder="1"/>
    <xf numFmtId="0" fontId="4" fillId="3" borderId="15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13" fillId="0" borderId="0" xfId="0" applyFont="1" applyBorder="1" applyAlignment="1">
      <alignment horizontal="right" vertical="top" wrapText="1"/>
    </xf>
    <xf numFmtId="0" fontId="10" fillId="0" borderId="0" xfId="0" applyFont="1" applyBorder="1" applyAlignment="1">
      <alignment horizontal="right" wrapText="1"/>
    </xf>
    <xf numFmtId="0" fontId="11" fillId="0" borderId="0" xfId="0" applyFont="1" applyBorder="1" applyAlignment="1">
      <alignment horizontal="right" wrapText="1"/>
    </xf>
    <xf numFmtId="0" fontId="11" fillId="0" borderId="0" xfId="0" applyFont="1" applyBorder="1" applyAlignment="1">
      <alignment horizontal="right" vertical="top" wrapText="1"/>
    </xf>
    <xf numFmtId="0" fontId="26" fillId="0" borderId="0" xfId="4"/>
    <xf numFmtId="0" fontId="26" fillId="0" borderId="0" xfId="4"/>
    <xf numFmtId="0" fontId="27" fillId="0" borderId="0" xfId="4" applyFont="1" applyAlignment="1" applyProtection="1">
      <alignment horizontal="center" vertical="top" wrapText="1" readingOrder="1"/>
      <protection locked="0"/>
    </xf>
    <xf numFmtId="0" fontId="26" fillId="0" borderId="49" xfId="4" applyBorder="1" applyAlignment="1" applyProtection="1">
      <alignment vertical="top" wrapText="1"/>
      <protection locked="0"/>
    </xf>
    <xf numFmtId="0" fontId="26" fillId="0" borderId="50" xfId="4" applyBorder="1" applyAlignment="1" applyProtection="1">
      <alignment vertical="top" wrapText="1"/>
      <protection locked="0"/>
    </xf>
    <xf numFmtId="0" fontId="26" fillId="0" borderId="51" xfId="4" applyBorder="1" applyAlignment="1" applyProtection="1">
      <alignment vertical="top" wrapText="1"/>
      <protection locked="0"/>
    </xf>
    <xf numFmtId="0" fontId="30" fillId="0" borderId="52" xfId="4" applyFont="1" applyBorder="1" applyAlignment="1" applyProtection="1">
      <alignment horizontal="center" vertical="top" wrapText="1" readingOrder="1"/>
      <protection locked="0"/>
    </xf>
    <xf numFmtId="0" fontId="30" fillId="0" borderId="0" xfId="4" applyFont="1" applyBorder="1" applyAlignment="1" applyProtection="1">
      <alignment horizontal="center" vertical="top" wrapText="1" readingOrder="1"/>
      <protection locked="0"/>
    </xf>
    <xf numFmtId="0" fontId="31" fillId="0" borderId="52" xfId="4" applyFont="1" applyBorder="1" applyAlignment="1" applyProtection="1">
      <alignment vertical="top" wrapText="1"/>
      <protection locked="0"/>
    </xf>
    <xf numFmtId="0" fontId="31" fillId="0" borderId="0" xfId="4" applyFont="1"/>
    <xf numFmtId="0" fontId="26" fillId="0" borderId="53" xfId="4" applyBorder="1" applyAlignment="1" applyProtection="1">
      <alignment vertical="top" wrapText="1"/>
      <protection locked="0"/>
    </xf>
    <xf numFmtId="0" fontId="26" fillId="0" borderId="54" xfId="4" applyBorder="1" applyAlignment="1" applyProtection="1">
      <alignment vertical="top" wrapText="1"/>
      <protection locked="0"/>
    </xf>
    <xf numFmtId="0" fontId="26" fillId="0" borderId="55" xfId="4" applyBorder="1" applyAlignment="1" applyProtection="1">
      <alignment vertical="top" wrapText="1"/>
      <protection locked="0"/>
    </xf>
    <xf numFmtId="0" fontId="32" fillId="0" borderId="0" xfId="4" applyFont="1" applyAlignment="1" applyProtection="1">
      <alignment horizontal="left" wrapText="1" readingOrder="1"/>
      <protection locked="0"/>
    </xf>
    <xf numFmtId="0" fontId="33" fillId="7" borderId="56" xfId="4" applyFont="1" applyFill="1" applyBorder="1" applyAlignment="1" applyProtection="1">
      <alignment horizontal="left" vertical="top" wrapText="1" readingOrder="1"/>
      <protection locked="0"/>
    </xf>
    <xf numFmtId="0" fontId="33" fillId="7" borderId="57" xfId="4" applyFont="1" applyFill="1" applyBorder="1" applyAlignment="1" applyProtection="1">
      <alignment horizontal="left" vertical="top" wrapText="1" readingOrder="1"/>
      <protection locked="0"/>
    </xf>
    <xf numFmtId="0" fontId="33" fillId="7" borderId="58" xfId="4" applyFont="1" applyFill="1" applyBorder="1" applyAlignment="1" applyProtection="1">
      <alignment horizontal="left" vertical="top" wrapText="1" readingOrder="1"/>
      <protection locked="0"/>
    </xf>
    <xf numFmtId="0" fontId="33" fillId="7" borderId="59" xfId="4" applyFont="1" applyFill="1" applyBorder="1" applyAlignment="1" applyProtection="1">
      <alignment horizontal="left" vertical="top" wrapText="1" readingOrder="1"/>
      <protection locked="0"/>
    </xf>
    <xf numFmtId="0" fontId="26" fillId="0" borderId="58" xfId="4" applyBorder="1" applyAlignment="1" applyProtection="1">
      <alignment vertical="top" wrapText="1"/>
      <protection locked="0"/>
    </xf>
    <xf numFmtId="0" fontId="33" fillId="7" borderId="59" xfId="4" applyFont="1" applyFill="1" applyBorder="1" applyAlignment="1" applyProtection="1">
      <alignment horizontal="left" vertical="top" wrapText="1" readingOrder="1"/>
      <protection locked="0"/>
    </xf>
    <xf numFmtId="0" fontId="33" fillId="0" borderId="56" xfId="4" applyFont="1" applyBorder="1" applyAlignment="1" applyProtection="1">
      <alignment horizontal="left" vertical="top" wrapText="1" readingOrder="1"/>
      <protection locked="0"/>
    </xf>
    <xf numFmtId="0" fontId="33" fillId="0" borderId="57" xfId="4" applyFont="1" applyBorder="1" applyAlignment="1" applyProtection="1">
      <alignment horizontal="left" vertical="top" wrapText="1" readingOrder="1"/>
      <protection locked="0"/>
    </xf>
    <xf numFmtId="0" fontId="33" fillId="0" borderId="58" xfId="4" applyFont="1" applyBorder="1" applyAlignment="1" applyProtection="1">
      <alignment horizontal="left" vertical="top" wrapText="1" readingOrder="1"/>
      <protection locked="0"/>
    </xf>
    <xf numFmtId="0" fontId="33" fillId="0" borderId="59" xfId="4" applyFont="1" applyBorder="1" applyAlignment="1" applyProtection="1">
      <alignment horizontal="left" vertical="top" wrapText="1" readingOrder="1"/>
      <protection locked="0"/>
    </xf>
    <xf numFmtId="164" fontId="33" fillId="0" borderId="59" xfId="4" applyNumberFormat="1" applyFont="1" applyBorder="1" applyAlignment="1" applyProtection="1">
      <alignment horizontal="left" vertical="top" wrapText="1" readingOrder="1"/>
      <protection locked="0"/>
    </xf>
    <xf numFmtId="0" fontId="33" fillId="0" borderId="59" xfId="4" applyFont="1" applyBorder="1" applyAlignment="1" applyProtection="1">
      <alignment horizontal="left" vertical="top" wrapText="1" readingOrder="1"/>
      <protection locked="0"/>
    </xf>
    <xf numFmtId="0" fontId="33" fillId="8" borderId="56" xfId="4" applyFont="1" applyFill="1" applyBorder="1" applyAlignment="1" applyProtection="1">
      <alignment horizontal="left" vertical="top" wrapText="1" readingOrder="1"/>
      <protection locked="0"/>
    </xf>
    <xf numFmtId="0" fontId="33" fillId="8" borderId="57" xfId="4" applyFont="1" applyFill="1" applyBorder="1" applyAlignment="1" applyProtection="1">
      <alignment horizontal="left" vertical="top" wrapText="1" readingOrder="1"/>
      <protection locked="0"/>
    </xf>
    <xf numFmtId="0" fontId="33" fillId="8" borderId="58" xfId="4" applyFont="1" applyFill="1" applyBorder="1" applyAlignment="1" applyProtection="1">
      <alignment horizontal="left" vertical="top" wrapText="1" readingOrder="1"/>
      <protection locked="0"/>
    </xf>
    <xf numFmtId="0" fontId="33" fillId="8" borderId="59" xfId="4" applyFont="1" applyFill="1" applyBorder="1" applyAlignment="1" applyProtection="1">
      <alignment horizontal="left" vertical="top" wrapText="1" readingOrder="1"/>
      <protection locked="0"/>
    </xf>
    <xf numFmtId="164" fontId="33" fillId="8" borderId="59" xfId="4" applyNumberFormat="1" applyFont="1" applyFill="1" applyBorder="1" applyAlignment="1" applyProtection="1">
      <alignment horizontal="left" vertical="top" wrapText="1" readingOrder="1"/>
      <protection locked="0"/>
    </xf>
    <xf numFmtId="0" fontId="33" fillId="8" borderId="59" xfId="4" applyFont="1" applyFill="1" applyBorder="1" applyAlignment="1" applyProtection="1">
      <alignment horizontal="left" vertical="top" wrapText="1" readingOrder="1"/>
      <protection locked="0"/>
    </xf>
    <xf numFmtId="0" fontId="33" fillId="0" borderId="59" xfId="4" applyFont="1" applyBorder="1" applyAlignment="1" applyProtection="1">
      <alignment vertical="top" wrapText="1" readingOrder="1"/>
      <protection locked="0"/>
    </xf>
    <xf numFmtId="0" fontId="33" fillId="0" borderId="58" xfId="4" applyFont="1" applyBorder="1" applyAlignment="1" applyProtection="1">
      <alignment horizontal="left" vertical="top" wrapText="1" readingOrder="1"/>
      <protection locked="0"/>
    </xf>
    <xf numFmtId="0" fontId="26" fillId="0" borderId="58" xfId="4" applyBorder="1" applyAlignment="1" applyProtection="1">
      <alignment vertical="top" wrapText="1"/>
      <protection locked="0"/>
    </xf>
    <xf numFmtId="0" fontId="33" fillId="0" borderId="56" xfId="4" applyFont="1" applyBorder="1" applyAlignment="1" applyProtection="1">
      <alignment vertical="top" wrapText="1" readingOrder="1"/>
      <protection locked="0"/>
    </xf>
    <xf numFmtId="0" fontId="33" fillId="0" borderId="58" xfId="4" applyFont="1" applyBorder="1" applyAlignment="1" applyProtection="1">
      <alignment vertical="top" wrapText="1" readingOrder="1"/>
      <protection locked="0"/>
    </xf>
    <xf numFmtId="164" fontId="33" fillId="5" borderId="59" xfId="4" applyNumberFormat="1" applyFont="1" applyFill="1" applyBorder="1" applyAlignment="1" applyProtection="1">
      <alignment horizontal="left" vertical="top" wrapText="1" readingOrder="1"/>
      <protection locked="0"/>
    </xf>
    <xf numFmtId="0" fontId="26" fillId="5" borderId="58" xfId="4" applyFill="1" applyBorder="1" applyAlignment="1" applyProtection="1">
      <alignment vertical="top" wrapText="1"/>
      <protection locked="0"/>
    </xf>
    <xf numFmtId="0" fontId="33" fillId="5" borderId="59" xfId="4" applyFont="1" applyFill="1" applyBorder="1" applyAlignment="1" applyProtection="1">
      <alignment horizontal="left" vertical="top" wrapText="1" readingOrder="1"/>
      <protection locked="0"/>
    </xf>
    <xf numFmtId="0" fontId="33" fillId="5" borderId="59" xfId="4" applyFont="1" applyFill="1" applyBorder="1" applyAlignment="1" applyProtection="1">
      <alignment horizontal="left" vertical="top" wrapText="1" readingOrder="1"/>
      <protection locked="0"/>
    </xf>
    <xf numFmtId="0" fontId="33" fillId="5" borderId="59" xfId="4" applyFont="1" applyFill="1" applyBorder="1" applyAlignment="1" applyProtection="1">
      <alignment vertical="top" wrapText="1" readingOrder="1"/>
      <protection locked="0"/>
    </xf>
    <xf numFmtId="0" fontId="33" fillId="5" borderId="56" xfId="4" applyFont="1" applyFill="1" applyBorder="1" applyAlignment="1" applyProtection="1">
      <alignment horizontal="left" vertical="top" wrapText="1" readingOrder="1"/>
      <protection locked="0"/>
    </xf>
    <xf numFmtId="0" fontId="33" fillId="5" borderId="58" xfId="4" applyFont="1" applyFill="1" applyBorder="1" applyAlignment="1" applyProtection="1">
      <alignment horizontal="left" vertical="top" wrapText="1" readingOrder="1"/>
      <protection locked="0"/>
    </xf>
    <xf numFmtId="164" fontId="33" fillId="5" borderId="59" xfId="4" applyNumberFormat="1" applyFont="1" applyFill="1" applyBorder="1" applyAlignment="1" applyProtection="1">
      <alignment horizontal="left" vertical="top" wrapText="1" readingOrder="1"/>
      <protection locked="0"/>
    </xf>
    <xf numFmtId="0" fontId="26" fillId="5" borderId="58" xfId="4" applyFill="1" applyBorder="1" applyAlignment="1" applyProtection="1">
      <alignment vertical="top" wrapText="1"/>
      <protection locked="0"/>
    </xf>
    <xf numFmtId="0" fontId="33" fillId="0" borderId="56" xfId="4" applyFont="1" applyBorder="1" applyAlignment="1" applyProtection="1">
      <alignment horizontal="left" vertical="top" wrapText="1" readingOrder="1"/>
      <protection locked="0"/>
    </xf>
    <xf numFmtId="0" fontId="33" fillId="0" borderId="57" xfId="4" applyFont="1" applyBorder="1" applyAlignment="1" applyProtection="1">
      <alignment horizontal="left" vertical="top" wrapText="1" readingOrder="1"/>
      <protection locked="0"/>
    </xf>
    <xf numFmtId="0" fontId="30" fillId="0" borderId="52" xfId="4" applyFont="1" applyBorder="1" applyAlignment="1" applyProtection="1">
      <alignment horizontal="left" vertical="top" wrapText="1" readingOrder="1"/>
      <protection locked="0"/>
    </xf>
    <xf numFmtId="0" fontId="30" fillId="0" borderId="0" xfId="4" applyFont="1" applyBorder="1" applyAlignment="1" applyProtection="1">
      <alignment horizontal="left" vertical="top" wrapText="1" readingOrder="1"/>
      <protection locked="0"/>
    </xf>
    <xf numFmtId="0" fontId="31" fillId="0" borderId="0" xfId="4" applyFont="1" applyAlignment="1">
      <alignment horizontal="left" readingOrder="1"/>
    </xf>
    <xf numFmtId="0" fontId="26" fillId="0" borderId="60" xfId="4" applyBorder="1" applyAlignment="1" applyProtection="1">
      <alignment vertical="top" wrapText="1"/>
      <protection locked="0"/>
    </xf>
    <xf numFmtId="0" fontId="31" fillId="0" borderId="52" xfId="4" applyFont="1" applyBorder="1" applyAlignment="1" applyProtection="1">
      <alignment horizontal="left" vertical="top" wrapText="1" readingOrder="1"/>
      <protection locked="0"/>
    </xf>
    <xf numFmtId="164" fontId="33" fillId="0" borderId="59" xfId="4" applyNumberFormat="1" applyFont="1" applyFill="1" applyBorder="1" applyAlignment="1" applyProtection="1">
      <alignment horizontal="left" vertical="top" wrapText="1" readingOrder="1"/>
      <protection locked="0"/>
    </xf>
    <xf numFmtId="0" fontId="26" fillId="0" borderId="58" xfId="4" applyFill="1" applyBorder="1" applyAlignment="1" applyProtection="1">
      <alignment vertical="top" wrapText="1"/>
      <protection locked="0"/>
    </xf>
    <xf numFmtId="0" fontId="27" fillId="0" borderId="0" xfId="4" applyFont="1" applyAlignment="1" applyProtection="1">
      <alignment horizontal="center" vertical="top" wrapText="1"/>
      <protection locked="0"/>
    </xf>
    <xf numFmtId="0" fontId="32" fillId="0" borderId="52" xfId="4" applyFont="1" applyBorder="1" applyAlignment="1" applyProtection="1">
      <alignment horizontal="left" vertical="top" wrapText="1" readingOrder="1"/>
      <protection locked="0"/>
    </xf>
    <xf numFmtId="0" fontId="32" fillId="0" borderId="0" xfId="4" applyFont="1" applyBorder="1" applyAlignment="1" applyProtection="1">
      <alignment horizontal="left" vertical="top" wrapText="1" readingOrder="1"/>
      <protection locked="0"/>
    </xf>
    <xf numFmtId="0" fontId="34" fillId="0" borderId="0" xfId="4" applyFont="1" applyAlignment="1">
      <alignment horizontal="left"/>
    </xf>
    <xf numFmtId="0" fontId="34" fillId="0" borderId="52" xfId="4" applyFont="1" applyBorder="1" applyAlignment="1" applyProtection="1">
      <alignment horizontal="left" vertical="top" wrapText="1"/>
      <protection locked="0"/>
    </xf>
    <xf numFmtId="164" fontId="26" fillId="0" borderId="0" xfId="4" applyNumberFormat="1"/>
  </cellXfs>
  <cellStyles count="5">
    <cellStyle name="Comma" xfId="1" builtinId="3"/>
    <cellStyle name="Normal" xfId="0" builtinId="0"/>
    <cellStyle name="Normal 2" xfId="3"/>
    <cellStyle name="Normal 3" xfId="4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532682</xdr:colOff>
      <xdr:row>47</xdr:row>
      <xdr:rowOff>28574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19082" cy="8982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</xdr:row>
      <xdr:rowOff>180975</xdr:rowOff>
    </xdr:from>
    <xdr:to>
      <xdr:col>9</xdr:col>
      <xdr:colOff>603501</xdr:colOff>
      <xdr:row>95</xdr:row>
      <xdr:rowOff>152399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24975"/>
          <a:ext cx="6089901" cy="8924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96</xdr:row>
      <xdr:rowOff>19050</xdr:rowOff>
    </xdr:from>
    <xdr:to>
      <xdr:col>9</xdr:col>
      <xdr:colOff>583696</xdr:colOff>
      <xdr:row>143</xdr:row>
      <xdr:rowOff>9524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307050"/>
          <a:ext cx="6070096" cy="8943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143</xdr:row>
      <xdr:rowOff>57150</xdr:rowOff>
    </xdr:from>
    <xdr:to>
      <xdr:col>9</xdr:col>
      <xdr:colOff>565290</xdr:colOff>
      <xdr:row>188</xdr:row>
      <xdr:rowOff>171449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98650"/>
          <a:ext cx="6051690" cy="8686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152400</xdr:rowOff>
    </xdr:from>
    <xdr:to>
      <xdr:col>12</xdr:col>
      <xdr:colOff>3636</xdr:colOff>
      <xdr:row>50</xdr:row>
      <xdr:rowOff>114299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7318836" cy="9486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50</xdr:row>
      <xdr:rowOff>47625</xdr:rowOff>
    </xdr:from>
    <xdr:to>
      <xdr:col>11</xdr:col>
      <xdr:colOff>603594</xdr:colOff>
      <xdr:row>104</xdr:row>
      <xdr:rowOff>190498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72625"/>
          <a:ext cx="7309194" cy="104298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219075</xdr:colOff>
      <xdr:row>1</xdr:row>
      <xdr:rowOff>47625</xdr:rowOff>
    </xdr:from>
    <xdr:to>
      <xdr:col>8</xdr:col>
      <xdr:colOff>619125</xdr:colOff>
      <xdr:row>1</xdr:row>
      <xdr:rowOff>828675</xdr:rowOff>
    </xdr:to>
    <xdr:pic>
      <xdr:nvPicPr>
        <xdr:cNvPr id="2" name="Picture 0" descr="8acab24e-55c5-4390-928e-884a51342a2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5" y="200025"/>
          <a:ext cx="4000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600075</xdr:colOff>
      <xdr:row>0</xdr:row>
      <xdr:rowOff>104775</xdr:rowOff>
    </xdr:from>
    <xdr:to>
      <xdr:col>6</xdr:col>
      <xdr:colOff>381000</xdr:colOff>
      <xdr:row>1</xdr:row>
      <xdr:rowOff>885825</xdr:rowOff>
    </xdr:to>
    <xdr:pic>
      <xdr:nvPicPr>
        <xdr:cNvPr id="2" name="Picture 0" descr="8acab24e-55c5-4390-928e-884a51342a2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104775"/>
          <a:ext cx="11144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2257425</xdr:colOff>
      <xdr:row>1</xdr:row>
      <xdr:rowOff>9525</xdr:rowOff>
    </xdr:from>
    <xdr:to>
      <xdr:col>4</xdr:col>
      <xdr:colOff>3095625</xdr:colOff>
      <xdr:row>2</xdr:row>
      <xdr:rowOff>9525</xdr:rowOff>
    </xdr:to>
    <xdr:pic>
      <xdr:nvPicPr>
        <xdr:cNvPr id="2" name="Picture 0" descr="ea684f0e-3348-4b13-acb5-c65863981cb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61925"/>
          <a:ext cx="8382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85" workbookViewId="0">
      <selection activeCell="L154" sqref="L154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8" workbookViewId="0">
      <selection activeCell="N57" sqref="N57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1"/>
  <sheetViews>
    <sheetView view="pageBreakPreview" topLeftCell="A10" zoomScale="60" workbookViewId="0">
      <selection activeCell="E19" sqref="E19"/>
    </sheetView>
  </sheetViews>
  <sheetFormatPr defaultRowHeight="15.75" x14ac:dyDescent="0.25"/>
  <cols>
    <col min="1" max="1" width="8.85546875" style="48" customWidth="1"/>
    <col min="2" max="7" width="26.140625" style="48" customWidth="1"/>
    <col min="8" max="8" width="16.28515625" style="48" customWidth="1"/>
    <col min="9" max="9" width="15.5703125" style="48" customWidth="1"/>
    <col min="10" max="10" width="15.42578125" style="48" bestFit="1" customWidth="1"/>
    <col min="11" max="16384" width="9.140625" style="48"/>
  </cols>
  <sheetData>
    <row r="1" spans="1:8" x14ac:dyDescent="0.25">
      <c r="A1" s="1" t="s">
        <v>0</v>
      </c>
      <c r="B1" s="46"/>
      <c r="C1" s="46"/>
      <c r="D1" s="46"/>
      <c r="E1" s="46"/>
      <c r="F1" s="59"/>
      <c r="G1" s="59"/>
      <c r="H1" s="46"/>
    </row>
    <row r="2" spans="1:8" x14ac:dyDescent="0.25">
      <c r="A2" s="1" t="s">
        <v>1</v>
      </c>
      <c r="B2" s="46"/>
      <c r="C2" s="46"/>
      <c r="D2" s="46"/>
      <c r="E2" s="46"/>
      <c r="F2" s="59"/>
      <c r="G2" s="59"/>
      <c r="H2" s="46"/>
    </row>
    <row r="3" spans="1:8" ht="16.5" thickBot="1" x14ac:dyDescent="0.3">
      <c r="A3" s="1" t="s">
        <v>2</v>
      </c>
      <c r="B3" s="46"/>
      <c r="C3" s="46"/>
      <c r="D3" s="46"/>
      <c r="E3" s="46"/>
      <c r="F3" s="59"/>
      <c r="G3" s="59"/>
      <c r="H3" s="46"/>
    </row>
    <row r="4" spans="1:8" ht="48" thickBot="1" x14ac:dyDescent="0.3">
      <c r="A4" s="32" t="s">
        <v>3</v>
      </c>
      <c r="B4" s="49" t="s">
        <v>4</v>
      </c>
      <c r="C4" s="183" t="s">
        <v>5</v>
      </c>
      <c r="D4" s="184"/>
      <c r="E4" s="185" t="s">
        <v>6</v>
      </c>
      <c r="F4" s="186"/>
      <c r="G4" s="58"/>
      <c r="H4" s="46"/>
    </row>
    <row r="5" spans="1:8" ht="30.75" customHeight="1" thickBot="1" x14ac:dyDescent="0.3">
      <c r="A5" s="187" t="s">
        <v>7</v>
      </c>
      <c r="B5" s="188"/>
      <c r="C5" s="188"/>
      <c r="D5" s="188"/>
      <c r="E5" s="188"/>
      <c r="F5" s="188"/>
      <c r="G5" s="188"/>
      <c r="H5" s="46"/>
    </row>
    <row r="6" spans="1:8" x14ac:dyDescent="0.25">
      <c r="A6" s="46"/>
      <c r="B6" s="46"/>
      <c r="C6" s="46"/>
      <c r="D6" s="46"/>
      <c r="E6" s="46"/>
      <c r="F6" s="59"/>
      <c r="G6" s="59"/>
      <c r="H6" s="46"/>
    </row>
    <row r="7" spans="1:8" x14ac:dyDescent="0.25">
      <c r="A7" s="46"/>
      <c r="B7" s="46"/>
      <c r="C7" s="46"/>
      <c r="D7" s="46"/>
      <c r="E7" s="46"/>
      <c r="F7" s="59"/>
      <c r="G7" s="59"/>
      <c r="H7" s="46"/>
    </row>
    <row r="8" spans="1:8" x14ac:dyDescent="0.25">
      <c r="A8" s="46"/>
      <c r="B8" s="46"/>
      <c r="C8" s="46"/>
      <c r="D8" s="46"/>
      <c r="E8" s="46"/>
      <c r="F8" s="59"/>
      <c r="G8" s="59"/>
      <c r="H8" s="46"/>
    </row>
    <row r="9" spans="1:8" ht="18.75" x14ac:dyDescent="0.3">
      <c r="A9" s="47" t="s">
        <v>8</v>
      </c>
      <c r="B9" s="46"/>
      <c r="C9" s="46"/>
      <c r="D9" s="46"/>
      <c r="E9" s="46"/>
      <c r="F9" s="59"/>
      <c r="G9" s="62"/>
      <c r="H9" s="46"/>
    </row>
    <row r="10" spans="1:8" ht="19.5" thickBot="1" x14ac:dyDescent="0.35">
      <c r="A10" s="47" t="s">
        <v>9</v>
      </c>
      <c r="B10" s="46"/>
      <c r="C10" s="46"/>
      <c r="D10" s="46"/>
      <c r="E10" s="46"/>
      <c r="F10" s="59"/>
      <c r="G10" s="59"/>
      <c r="H10" s="46"/>
    </row>
    <row r="11" spans="1:8" ht="19.5" customHeight="1" thickBot="1" x14ac:dyDescent="0.3">
      <c r="A11" s="189" t="s">
        <v>3</v>
      </c>
      <c r="B11" s="191" t="s">
        <v>4</v>
      </c>
      <c r="C11" s="193" t="s">
        <v>136</v>
      </c>
      <c r="D11" s="194"/>
      <c r="E11" s="195"/>
      <c r="F11" s="196" t="s">
        <v>147</v>
      </c>
      <c r="G11" s="197"/>
      <c r="H11" s="198"/>
    </row>
    <row r="12" spans="1:8" ht="146.25" customHeight="1" thickBot="1" x14ac:dyDescent="0.3">
      <c r="A12" s="190"/>
      <c r="B12" s="192"/>
      <c r="C12" s="65" t="s">
        <v>53</v>
      </c>
      <c r="D12" s="102" t="s">
        <v>148</v>
      </c>
      <c r="E12" s="103" t="s">
        <v>58</v>
      </c>
      <c r="F12" s="104" t="s">
        <v>144</v>
      </c>
      <c r="G12" s="105" t="s">
        <v>149</v>
      </c>
      <c r="H12" s="103" t="s">
        <v>50</v>
      </c>
    </row>
    <row r="13" spans="1:8" ht="16.5" thickBot="1" x14ac:dyDescent="0.3">
      <c r="A13" s="37">
        <v>1</v>
      </c>
      <c r="B13" s="52">
        <v>2</v>
      </c>
      <c r="C13" s="3">
        <v>3</v>
      </c>
      <c r="D13" s="3">
        <v>4</v>
      </c>
      <c r="E13" s="38">
        <v>5</v>
      </c>
      <c r="F13" s="141">
        <v>6</v>
      </c>
      <c r="G13" s="38">
        <v>8</v>
      </c>
      <c r="H13" s="38">
        <v>10</v>
      </c>
    </row>
    <row r="14" spans="1:8" ht="47.25" customHeight="1" thickBot="1" x14ac:dyDescent="0.3">
      <c r="A14" s="37">
        <v>11000</v>
      </c>
      <c r="B14" s="52" t="s">
        <v>154</v>
      </c>
      <c r="C14" s="50">
        <v>6130032</v>
      </c>
      <c r="D14" s="50">
        <v>5864240.2199999997</v>
      </c>
      <c r="E14" s="109">
        <f>D14/C14*100</f>
        <v>95.664104526697415</v>
      </c>
      <c r="F14" s="142">
        <f>3735672.39+2245632.85+856143.1</f>
        <v>6837448.3399999999</v>
      </c>
      <c r="G14" s="50">
        <v>6837448.3399999999</v>
      </c>
      <c r="H14" s="51">
        <f t="shared" ref="H14:H19" si="0">G14/F14</f>
        <v>1</v>
      </c>
    </row>
    <row r="15" spans="1:8" ht="47.25" customHeight="1" thickBot="1" x14ac:dyDescent="0.3">
      <c r="A15" s="37">
        <v>13000</v>
      </c>
      <c r="B15" s="38" t="s">
        <v>11</v>
      </c>
      <c r="C15" s="50">
        <v>1619739</v>
      </c>
      <c r="D15" s="50">
        <v>1251018.3700000001</v>
      </c>
      <c r="E15" s="109">
        <f t="shared" ref="E15:E19" si="1">D15/C15*100</f>
        <v>77.235799718349696</v>
      </c>
      <c r="F15" s="142">
        <f>1025000+1042892+145000</f>
        <v>2212892</v>
      </c>
      <c r="G15" s="50">
        <v>1551315.74</v>
      </c>
      <c r="H15" s="51">
        <f t="shared" si="0"/>
        <v>0.7010354504422267</v>
      </c>
    </row>
    <row r="16" spans="1:8" ht="47.25" customHeight="1" thickBot="1" x14ac:dyDescent="0.3">
      <c r="A16" s="37">
        <v>13200</v>
      </c>
      <c r="B16" s="141" t="s">
        <v>12</v>
      </c>
      <c r="C16" s="179">
        <v>241000</v>
      </c>
      <c r="D16" s="50">
        <v>197632.07</v>
      </c>
      <c r="E16" s="109">
        <f t="shared" si="1"/>
        <v>82.005008298755186</v>
      </c>
      <c r="F16" s="142">
        <v>197911.04000000001</v>
      </c>
      <c r="G16" s="50">
        <v>179444.34</v>
      </c>
      <c r="H16" s="51">
        <f t="shared" si="0"/>
        <v>0.90669191572132601</v>
      </c>
    </row>
    <row r="17" spans="1:13" ht="47.25" customHeight="1" thickBot="1" x14ac:dyDescent="0.3">
      <c r="A17" s="178">
        <v>21000</v>
      </c>
      <c r="B17" s="3" t="s">
        <v>13</v>
      </c>
      <c r="C17" s="142">
        <v>140000</v>
      </c>
      <c r="D17" s="50">
        <v>116533</v>
      </c>
      <c r="E17" s="109">
        <f t="shared" si="1"/>
        <v>83.237857142857138</v>
      </c>
      <c r="F17" s="142">
        <v>128312.6</v>
      </c>
      <c r="G17" s="50">
        <v>128312.6</v>
      </c>
      <c r="H17" s="51">
        <f t="shared" si="0"/>
        <v>1</v>
      </c>
      <c r="J17" s="66"/>
    </row>
    <row r="18" spans="1:13" ht="47.25" customHeight="1" thickBot="1" x14ac:dyDescent="0.3">
      <c r="A18" s="37">
        <v>30000</v>
      </c>
      <c r="B18" s="38" t="s">
        <v>14</v>
      </c>
      <c r="C18" s="50">
        <v>77988</v>
      </c>
      <c r="D18" s="50">
        <v>23191</v>
      </c>
      <c r="E18" s="109">
        <f t="shared" si="1"/>
        <v>29.736626147612455</v>
      </c>
      <c r="F18" s="142">
        <v>195800</v>
      </c>
      <c r="G18" s="50">
        <v>154491.94</v>
      </c>
      <c r="H18" s="51">
        <f t="shared" si="0"/>
        <v>0.78902931562819201</v>
      </c>
      <c r="J18" s="67"/>
    </row>
    <row r="19" spans="1:13" ht="47.25" customHeight="1" thickBot="1" x14ac:dyDescent="0.3">
      <c r="A19" s="37"/>
      <c r="B19" s="38" t="s">
        <v>15</v>
      </c>
      <c r="C19" s="57">
        <f>SUM(C14:C18)</f>
        <v>8208759</v>
      </c>
      <c r="D19" s="57">
        <f>SUM(D14:D18)</f>
        <v>7452614.6600000001</v>
      </c>
      <c r="E19" s="180">
        <f t="shared" si="1"/>
        <v>90.788566944162937</v>
      </c>
      <c r="F19" s="143">
        <f>SUM(F14:F18)</f>
        <v>9572363.9799999986</v>
      </c>
      <c r="G19" s="57">
        <f>SUM(G14:G18)</f>
        <v>8851012.959999999</v>
      </c>
      <c r="H19" s="51">
        <f t="shared" si="0"/>
        <v>0.92464233270828888</v>
      </c>
    </row>
    <row r="21" spans="1:13" x14ac:dyDescent="0.25">
      <c r="G21" s="66"/>
      <c r="I21" s="144"/>
      <c r="J21" s="144"/>
      <c r="K21" s="144"/>
      <c r="L21" s="144"/>
    </row>
    <row r="22" spans="1:13" x14ac:dyDescent="0.25">
      <c r="A22" s="144"/>
      <c r="B22" s="144"/>
      <c r="C22" s="144"/>
      <c r="D22" s="144"/>
      <c r="E22" s="144"/>
      <c r="F22" s="144"/>
      <c r="G22" s="144"/>
      <c r="I22" s="144"/>
      <c r="J22" s="73"/>
      <c r="K22" s="73"/>
      <c r="L22" s="144"/>
    </row>
    <row r="23" spans="1:13" x14ac:dyDescent="0.25">
      <c r="A23" s="144"/>
      <c r="B23" s="144"/>
      <c r="C23" s="144"/>
      <c r="D23" s="77"/>
      <c r="E23" s="68"/>
      <c r="F23" s="144"/>
      <c r="G23" s="144"/>
      <c r="I23" s="144"/>
      <c r="J23" s="73"/>
      <c r="K23" s="73"/>
      <c r="L23" s="144"/>
    </row>
    <row r="24" spans="1:13" x14ac:dyDescent="0.25">
      <c r="A24" s="144"/>
      <c r="B24" s="144"/>
      <c r="C24" s="144"/>
      <c r="D24" s="77"/>
      <c r="E24" s="68"/>
      <c r="F24" s="144"/>
      <c r="G24" s="144"/>
      <c r="I24" s="144"/>
      <c r="J24" s="144"/>
      <c r="K24" s="144"/>
      <c r="L24" s="144"/>
    </row>
    <row r="25" spans="1:13" x14ac:dyDescent="0.25">
      <c r="A25" s="144"/>
      <c r="B25" s="144"/>
      <c r="C25" s="144"/>
      <c r="D25" s="144"/>
      <c r="E25" s="144"/>
      <c r="F25" s="144"/>
      <c r="G25" s="144"/>
      <c r="I25" s="144"/>
      <c r="J25" s="144"/>
      <c r="K25" s="144"/>
      <c r="L25" s="144"/>
    </row>
    <row r="26" spans="1:13" x14ac:dyDescent="0.25">
      <c r="A26" s="144"/>
      <c r="B26" s="144"/>
      <c r="C26" s="144"/>
      <c r="D26" s="144"/>
      <c r="E26" s="144"/>
      <c r="F26" s="144"/>
      <c r="G26" s="144"/>
      <c r="I26" s="144"/>
      <c r="J26" s="144"/>
      <c r="K26" s="144"/>
      <c r="L26" s="144"/>
    </row>
    <row r="27" spans="1:13" x14ac:dyDescent="0.25">
      <c r="A27" s="144"/>
      <c r="B27" s="144"/>
      <c r="C27" s="144"/>
      <c r="D27" s="144"/>
      <c r="E27" s="144"/>
      <c r="F27" s="144"/>
      <c r="G27" s="144"/>
    </row>
    <row r="28" spans="1:13" x14ac:dyDescent="0.25">
      <c r="A28" s="144"/>
      <c r="B28" s="144"/>
      <c r="C28" s="144"/>
      <c r="D28" s="144"/>
      <c r="E28" s="144"/>
      <c r="F28" s="73"/>
      <c r="G28" s="73"/>
    </row>
    <row r="29" spans="1:13" x14ac:dyDescent="0.25">
      <c r="A29" s="144"/>
      <c r="B29" s="144"/>
      <c r="C29" s="73"/>
      <c r="D29" s="68"/>
      <c r="E29" s="144"/>
      <c r="F29" s="73"/>
      <c r="G29" s="73"/>
      <c r="H29" s="149"/>
      <c r="I29" s="150"/>
      <c r="J29" s="144"/>
      <c r="K29" s="144"/>
      <c r="L29" s="144"/>
      <c r="M29" s="144"/>
    </row>
    <row r="30" spans="1:13" x14ac:dyDescent="0.25">
      <c r="A30" s="144"/>
      <c r="B30" s="144"/>
      <c r="C30" s="73"/>
      <c r="D30" s="165"/>
      <c r="E30" s="144"/>
      <c r="F30" s="144"/>
      <c r="G30" s="149"/>
      <c r="H30" s="149"/>
      <c r="I30" s="147"/>
      <c r="J30" s="144"/>
      <c r="K30" s="144"/>
      <c r="L30" s="144"/>
      <c r="M30" s="144"/>
    </row>
    <row r="31" spans="1:13" x14ac:dyDescent="0.25">
      <c r="A31" s="144"/>
      <c r="B31" s="144"/>
      <c r="C31" s="144"/>
      <c r="D31" s="144"/>
      <c r="E31" s="144"/>
      <c r="F31" s="144"/>
      <c r="G31" s="145"/>
      <c r="H31" s="145"/>
      <c r="I31" s="150"/>
      <c r="J31" s="77"/>
      <c r="K31" s="144"/>
      <c r="L31" s="144"/>
      <c r="M31" s="144"/>
    </row>
    <row r="32" spans="1:13" x14ac:dyDescent="0.25">
      <c r="A32" s="144"/>
      <c r="B32" s="144"/>
      <c r="C32" s="144"/>
      <c r="D32" s="144"/>
      <c r="E32" s="144"/>
      <c r="F32" s="77"/>
      <c r="G32" s="77"/>
      <c r="H32" s="77"/>
      <c r="I32" s="144"/>
      <c r="J32" s="77"/>
      <c r="K32" s="144"/>
      <c r="L32" s="144"/>
      <c r="M32" s="144"/>
    </row>
    <row r="33" spans="1:13" x14ac:dyDescent="0.25">
      <c r="A33" s="144"/>
      <c r="B33" s="144"/>
      <c r="C33" s="144"/>
      <c r="D33" s="144"/>
      <c r="E33" s="144"/>
      <c r="F33" s="77"/>
      <c r="G33" s="77"/>
      <c r="H33" s="77"/>
      <c r="I33" s="144"/>
      <c r="J33" s="68"/>
      <c r="K33" s="144"/>
      <c r="L33" s="144"/>
      <c r="M33" s="144"/>
    </row>
    <row r="34" spans="1:13" x14ac:dyDescent="0.25">
      <c r="A34" s="144"/>
      <c r="B34" s="77"/>
      <c r="C34" s="68"/>
      <c r="D34" s="77"/>
      <c r="E34" s="144"/>
      <c r="F34" s="144"/>
      <c r="G34" s="144"/>
      <c r="H34" s="77"/>
      <c r="I34" s="144"/>
      <c r="J34" s="77"/>
      <c r="K34" s="144"/>
      <c r="L34" s="144"/>
      <c r="M34" s="144"/>
    </row>
    <row r="35" spans="1:13" x14ac:dyDescent="0.25">
      <c r="A35" s="144"/>
      <c r="B35" s="77"/>
      <c r="C35" s="68"/>
      <c r="D35" s="77"/>
      <c r="E35" s="144"/>
      <c r="F35" s="144"/>
      <c r="G35" s="144"/>
      <c r="H35" s="73"/>
      <c r="I35" s="144"/>
      <c r="J35" s="73"/>
      <c r="K35" s="144"/>
      <c r="L35" s="144"/>
      <c r="M35" s="144"/>
    </row>
    <row r="36" spans="1:13" x14ac:dyDescent="0.25">
      <c r="A36" s="144"/>
      <c r="B36" s="167"/>
      <c r="C36" s="68"/>
      <c r="D36" s="167"/>
      <c r="E36" s="144"/>
      <c r="F36" s="144"/>
      <c r="G36" s="144"/>
      <c r="H36" s="73"/>
      <c r="I36" s="144"/>
      <c r="J36" s="73"/>
      <c r="K36" s="144"/>
      <c r="L36" s="144"/>
      <c r="M36" s="144"/>
    </row>
    <row r="37" spans="1:13" x14ac:dyDescent="0.25">
      <c r="A37" s="144"/>
      <c r="B37" s="167"/>
      <c r="C37" s="68"/>
      <c r="D37" s="167"/>
      <c r="E37" s="144"/>
      <c r="F37" s="144"/>
      <c r="G37" s="144"/>
      <c r="H37" s="144"/>
      <c r="I37" s="144"/>
      <c r="J37" s="144"/>
      <c r="K37" s="144"/>
      <c r="L37" s="144"/>
      <c r="M37" s="144"/>
    </row>
    <row r="38" spans="1:13" x14ac:dyDescent="0.25">
      <c r="A38" s="144"/>
      <c r="B38" s="168"/>
      <c r="C38" s="73"/>
      <c r="D38" s="168"/>
      <c r="E38" s="144"/>
      <c r="F38" s="144"/>
      <c r="G38" s="144"/>
      <c r="H38" s="144"/>
      <c r="I38" s="144"/>
      <c r="J38" s="144"/>
      <c r="K38" s="144"/>
      <c r="L38" s="144"/>
      <c r="M38" s="144"/>
    </row>
    <row r="39" spans="1:13" x14ac:dyDescent="0.25">
      <c r="A39" s="166"/>
      <c r="B39" s="168"/>
      <c r="C39" s="73"/>
      <c r="D39" s="168"/>
      <c r="E39" s="144"/>
      <c r="F39" s="144"/>
      <c r="G39" s="144"/>
      <c r="H39" s="144"/>
      <c r="I39" s="144"/>
      <c r="J39" s="144"/>
      <c r="K39" s="144"/>
      <c r="L39" s="144"/>
      <c r="M39" s="144"/>
    </row>
    <row r="40" spans="1:13" x14ac:dyDescent="0.25">
      <c r="C40" s="144"/>
      <c r="D40" s="144"/>
      <c r="E40" s="144"/>
      <c r="F40" s="144"/>
      <c r="G40" s="144"/>
      <c r="H40" s="144"/>
      <c r="I40" s="144"/>
      <c r="J40" s="144"/>
      <c r="K40" s="144"/>
      <c r="L40" s="144"/>
      <c r="M40" s="144"/>
    </row>
    <row r="41" spans="1:13" x14ac:dyDescent="0.25">
      <c r="C41" s="144"/>
      <c r="D41" s="144"/>
      <c r="E41" s="144"/>
      <c r="F41" s="144"/>
      <c r="G41" s="144"/>
      <c r="H41" s="77"/>
      <c r="I41" s="77"/>
      <c r="J41" s="68"/>
      <c r="K41" s="144"/>
      <c r="L41" s="144"/>
      <c r="M41" s="144"/>
    </row>
    <row r="42" spans="1:13" x14ac:dyDescent="0.25">
      <c r="C42" s="144"/>
      <c r="D42" s="144"/>
      <c r="E42" s="144"/>
      <c r="F42" s="144"/>
      <c r="G42" s="144"/>
      <c r="H42" s="77"/>
      <c r="I42" s="77"/>
      <c r="J42" s="68"/>
      <c r="K42" s="144"/>
      <c r="L42" s="144"/>
      <c r="M42" s="144"/>
    </row>
    <row r="43" spans="1:13" x14ac:dyDescent="0.25">
      <c r="C43" s="144"/>
      <c r="D43" s="144"/>
      <c r="E43" s="144"/>
      <c r="F43" s="144"/>
      <c r="G43" s="144"/>
      <c r="H43" s="77"/>
      <c r="I43" s="77"/>
      <c r="J43" s="68"/>
      <c r="K43" s="144"/>
      <c r="L43" s="144"/>
      <c r="M43" s="144"/>
    </row>
    <row r="44" spans="1:13" x14ac:dyDescent="0.25">
      <c r="C44" s="144"/>
      <c r="D44" s="144"/>
      <c r="E44" s="144"/>
      <c r="F44" s="144"/>
      <c r="G44" s="144"/>
      <c r="H44" s="77"/>
      <c r="I44" s="77"/>
      <c r="J44" s="68"/>
      <c r="K44" s="144"/>
      <c r="L44" s="144"/>
      <c r="M44" s="144"/>
    </row>
    <row r="45" spans="1:13" x14ac:dyDescent="0.25">
      <c r="C45" s="144"/>
      <c r="D45" s="147"/>
      <c r="E45" s="151"/>
      <c r="F45" s="151"/>
      <c r="G45" s="152"/>
      <c r="H45" s="200"/>
      <c r="I45" s="77"/>
      <c r="J45" s="68"/>
      <c r="K45" s="144"/>
      <c r="L45" s="144"/>
      <c r="M45" s="144"/>
    </row>
    <row r="46" spans="1:13" x14ac:dyDescent="0.25">
      <c r="C46" s="144"/>
      <c r="D46" s="147"/>
      <c r="E46" s="151"/>
      <c r="F46" s="151"/>
      <c r="G46" s="152"/>
      <c r="H46" s="200"/>
      <c r="I46" s="77"/>
      <c r="J46" s="68"/>
      <c r="K46" s="144"/>
      <c r="L46" s="144"/>
      <c r="M46" s="144"/>
    </row>
    <row r="47" spans="1:13" x14ac:dyDescent="0.25">
      <c r="C47" s="144"/>
      <c r="D47" s="150"/>
      <c r="E47" s="153"/>
      <c r="F47" s="153"/>
      <c r="G47" s="154"/>
      <c r="H47" s="201"/>
      <c r="I47" s="77"/>
      <c r="J47" s="146"/>
      <c r="K47" s="144"/>
      <c r="L47" s="144"/>
      <c r="M47" s="144"/>
    </row>
    <row r="48" spans="1:13" x14ac:dyDescent="0.25">
      <c r="C48" s="144"/>
      <c r="D48" s="150"/>
      <c r="E48" s="153"/>
      <c r="F48" s="153"/>
      <c r="G48" s="154"/>
      <c r="H48" s="201"/>
      <c r="I48" s="77"/>
      <c r="J48" s="146"/>
      <c r="K48" s="144"/>
      <c r="L48" s="144"/>
      <c r="M48" s="144"/>
    </row>
    <row r="49" spans="3:13" x14ac:dyDescent="0.25">
      <c r="C49" s="144"/>
      <c r="D49" s="150"/>
      <c r="E49" s="153"/>
      <c r="F49" s="153"/>
      <c r="G49" s="154"/>
      <c r="H49" s="201"/>
      <c r="I49" s="73"/>
      <c r="J49" s="68"/>
      <c r="K49" s="144"/>
      <c r="L49" s="144"/>
      <c r="M49" s="144"/>
    </row>
    <row r="50" spans="3:13" x14ac:dyDescent="0.25">
      <c r="C50" s="144"/>
      <c r="D50" s="150"/>
      <c r="E50" s="153"/>
      <c r="F50" s="153"/>
      <c r="G50" s="154"/>
      <c r="H50" s="201"/>
      <c r="I50" s="73"/>
      <c r="J50" s="148"/>
      <c r="K50" s="144"/>
      <c r="L50" s="144"/>
      <c r="M50" s="144"/>
    </row>
    <row r="51" spans="3:13" x14ac:dyDescent="0.25">
      <c r="C51" s="144"/>
      <c r="D51" s="150"/>
      <c r="E51" s="153"/>
      <c r="F51" s="153"/>
      <c r="G51" s="154"/>
      <c r="H51" s="201"/>
      <c r="I51" s="145"/>
      <c r="J51" s="68"/>
      <c r="K51" s="144"/>
      <c r="L51" s="144"/>
      <c r="M51" s="144"/>
    </row>
    <row r="52" spans="3:13" x14ac:dyDescent="0.25">
      <c r="C52" s="144"/>
      <c r="D52" s="150"/>
      <c r="E52" s="153"/>
      <c r="F52" s="153"/>
      <c r="G52" s="154"/>
      <c r="H52" s="201"/>
      <c r="I52" s="144"/>
      <c r="J52" s="144"/>
      <c r="K52" s="144"/>
      <c r="L52" s="144"/>
      <c r="M52" s="144"/>
    </row>
    <row r="53" spans="3:13" x14ac:dyDescent="0.25">
      <c r="C53" s="144"/>
      <c r="D53" s="150"/>
      <c r="E53" s="153"/>
      <c r="F53" s="153"/>
      <c r="G53" s="154"/>
      <c r="H53" s="201"/>
      <c r="I53" s="144"/>
      <c r="J53" s="144"/>
      <c r="K53" s="144"/>
      <c r="L53" s="144"/>
      <c r="M53" s="144"/>
    </row>
    <row r="54" spans="3:13" x14ac:dyDescent="0.25">
      <c r="C54" s="144"/>
      <c r="D54" s="150"/>
      <c r="E54" s="153"/>
      <c r="F54" s="153"/>
      <c r="G54" s="154"/>
      <c r="H54" s="201"/>
      <c r="I54" s="144"/>
      <c r="J54" s="144"/>
      <c r="K54" s="144"/>
      <c r="L54" s="144"/>
    </row>
    <row r="55" spans="3:13" x14ac:dyDescent="0.25">
      <c r="C55" s="144"/>
      <c r="D55" s="150"/>
      <c r="E55" s="199"/>
      <c r="F55" s="154"/>
      <c r="G55" s="154"/>
      <c r="H55" s="199"/>
      <c r="I55" s="144"/>
      <c r="J55" s="144"/>
      <c r="K55" s="144"/>
      <c r="L55" s="144"/>
    </row>
    <row r="56" spans="3:13" x14ac:dyDescent="0.25">
      <c r="C56" s="144"/>
      <c r="D56" s="150"/>
      <c r="E56" s="199"/>
      <c r="F56" s="154"/>
      <c r="G56" s="154"/>
      <c r="H56" s="199"/>
      <c r="I56" s="144"/>
      <c r="J56" s="144"/>
      <c r="K56" s="144"/>
      <c r="L56" s="144"/>
    </row>
    <row r="57" spans="3:13" x14ac:dyDescent="0.25">
      <c r="C57" s="144"/>
      <c r="D57" s="150"/>
      <c r="E57" s="199"/>
      <c r="F57" s="154"/>
      <c r="G57" s="155"/>
      <c r="H57" s="199"/>
      <c r="I57" s="144"/>
      <c r="J57" s="144"/>
      <c r="K57" s="144"/>
      <c r="L57" s="144"/>
    </row>
    <row r="58" spans="3:13" x14ac:dyDescent="0.25">
      <c r="C58" s="144"/>
      <c r="D58" s="144"/>
      <c r="E58" s="144"/>
      <c r="F58" s="144"/>
      <c r="G58" s="144"/>
      <c r="H58" s="144"/>
      <c r="I58" s="144"/>
      <c r="J58" s="144"/>
      <c r="K58" s="144"/>
      <c r="L58" s="144"/>
    </row>
    <row r="59" spans="3:13" x14ac:dyDescent="0.25">
      <c r="C59" s="144"/>
      <c r="D59" s="144"/>
      <c r="E59" s="144"/>
      <c r="F59" s="144"/>
      <c r="G59" s="144"/>
      <c r="H59" s="144"/>
      <c r="I59" s="144"/>
      <c r="J59" s="144"/>
      <c r="K59" s="144"/>
      <c r="L59" s="144"/>
    </row>
    <row r="60" spans="3:13" x14ac:dyDescent="0.25">
      <c r="C60" s="144"/>
      <c r="D60" s="144"/>
      <c r="E60" s="144"/>
      <c r="F60" s="144"/>
      <c r="G60" s="144"/>
      <c r="H60" s="144"/>
      <c r="I60" s="144"/>
      <c r="J60" s="144"/>
      <c r="K60" s="144"/>
      <c r="L60" s="144"/>
    </row>
    <row r="61" spans="3:13" x14ac:dyDescent="0.25">
      <c r="C61" s="144"/>
      <c r="D61" s="144"/>
      <c r="E61" s="144"/>
      <c r="F61" s="144"/>
      <c r="G61" s="144"/>
      <c r="H61" s="144"/>
      <c r="I61" s="144"/>
      <c r="J61" s="144"/>
      <c r="K61" s="144"/>
      <c r="L61" s="144"/>
    </row>
    <row r="62" spans="3:13" x14ac:dyDescent="0.25">
      <c r="C62" s="144"/>
      <c r="D62" s="144"/>
      <c r="E62" s="144"/>
      <c r="F62" s="144"/>
      <c r="G62" s="144"/>
      <c r="H62" s="144"/>
      <c r="I62" s="144"/>
      <c r="J62" s="144"/>
      <c r="K62" s="144"/>
      <c r="L62" s="144"/>
    </row>
    <row r="63" spans="3:13" x14ac:dyDescent="0.25">
      <c r="C63" s="144"/>
      <c r="D63" s="153"/>
      <c r="E63" s="153"/>
      <c r="F63" s="150"/>
      <c r="G63" s="153"/>
      <c r="H63" s="153"/>
      <c r="I63" s="144"/>
      <c r="J63" s="144"/>
      <c r="K63" s="144"/>
      <c r="L63" s="144"/>
    </row>
    <row r="64" spans="3:13" x14ac:dyDescent="0.25">
      <c r="C64" s="144"/>
      <c r="D64" s="153"/>
      <c r="E64" s="153"/>
      <c r="F64" s="153"/>
      <c r="G64" s="153"/>
      <c r="H64" s="153"/>
      <c r="I64" s="144"/>
      <c r="J64" s="144"/>
      <c r="K64" s="144"/>
      <c r="L64" s="144"/>
    </row>
    <row r="65" spans="3:12" x14ac:dyDescent="0.25">
      <c r="C65" s="144"/>
      <c r="D65" s="153"/>
      <c r="E65" s="156"/>
      <c r="F65" s="150"/>
      <c r="G65" s="156"/>
      <c r="H65" s="153"/>
      <c r="I65" s="144"/>
      <c r="J65" s="144"/>
      <c r="K65" s="144"/>
      <c r="L65" s="144"/>
    </row>
    <row r="66" spans="3:12" x14ac:dyDescent="0.25">
      <c r="C66" s="144"/>
      <c r="D66" s="153"/>
      <c r="E66" s="156"/>
      <c r="F66" s="150"/>
      <c r="G66" s="156"/>
      <c r="H66" s="153"/>
      <c r="I66" s="144"/>
      <c r="J66" s="144"/>
      <c r="K66" s="144"/>
      <c r="L66" s="144"/>
    </row>
    <row r="67" spans="3:12" x14ac:dyDescent="0.25">
      <c r="C67" s="144"/>
      <c r="D67" s="149"/>
      <c r="E67" s="157"/>
      <c r="F67" s="149"/>
      <c r="G67" s="157"/>
      <c r="H67" s="149"/>
      <c r="I67" s="144"/>
      <c r="J67" s="144"/>
      <c r="K67" s="144"/>
      <c r="L67" s="144"/>
    </row>
    <row r="68" spans="3:12" x14ac:dyDescent="0.25">
      <c r="C68" s="144"/>
      <c r="D68" s="149"/>
      <c r="E68" s="157"/>
      <c r="F68" s="149"/>
      <c r="G68" s="157"/>
      <c r="H68" s="149"/>
      <c r="I68" s="144"/>
      <c r="J68" s="144"/>
      <c r="K68" s="144"/>
      <c r="L68" s="144"/>
    </row>
    <row r="69" spans="3:12" x14ac:dyDescent="0.25">
      <c r="C69" s="144"/>
      <c r="D69" s="144"/>
      <c r="E69" s="144"/>
      <c r="F69" s="144"/>
      <c r="G69" s="144"/>
      <c r="H69" s="144"/>
      <c r="I69" s="144"/>
      <c r="J69" s="144"/>
      <c r="K69" s="144"/>
      <c r="L69" s="144"/>
    </row>
    <row r="70" spans="3:12" x14ac:dyDescent="0.25">
      <c r="C70" s="144"/>
      <c r="D70" s="144"/>
      <c r="E70" s="144"/>
      <c r="F70" s="144"/>
      <c r="G70" s="144"/>
      <c r="H70" s="144"/>
      <c r="I70" s="144"/>
      <c r="J70" s="144"/>
      <c r="K70" s="144"/>
      <c r="L70" s="144"/>
    </row>
    <row r="71" spans="3:12" x14ac:dyDescent="0.25">
      <c r="C71" s="144"/>
      <c r="D71" s="144"/>
      <c r="E71" s="144"/>
      <c r="F71" s="144"/>
      <c r="G71" s="144"/>
      <c r="H71" s="144"/>
      <c r="I71" s="144"/>
      <c r="J71" s="144"/>
      <c r="K71" s="144"/>
      <c r="L71" s="144"/>
    </row>
    <row r="72" spans="3:12" x14ac:dyDescent="0.25">
      <c r="C72" s="144"/>
      <c r="D72" s="144"/>
      <c r="E72" s="144"/>
      <c r="F72" s="144"/>
      <c r="G72" s="144"/>
      <c r="H72" s="144"/>
      <c r="I72" s="144"/>
      <c r="J72" s="144"/>
      <c r="K72" s="144"/>
      <c r="L72" s="144"/>
    </row>
    <row r="73" spans="3:12" x14ac:dyDescent="0.25">
      <c r="C73" s="144"/>
      <c r="D73" s="153"/>
      <c r="E73" s="153"/>
      <c r="F73" s="150"/>
      <c r="G73" s="153"/>
      <c r="H73" s="153"/>
      <c r="I73" s="144"/>
      <c r="J73" s="144"/>
      <c r="K73" s="144"/>
      <c r="L73" s="144"/>
    </row>
    <row r="74" spans="3:12" x14ac:dyDescent="0.25">
      <c r="C74" s="144"/>
      <c r="D74" s="153"/>
      <c r="E74" s="153"/>
      <c r="F74" s="150"/>
      <c r="G74" s="153"/>
      <c r="H74" s="153"/>
      <c r="I74" s="144"/>
      <c r="J74" s="144"/>
      <c r="K74" s="144"/>
      <c r="L74" s="144"/>
    </row>
    <row r="75" spans="3:12" x14ac:dyDescent="0.25">
      <c r="C75" s="144"/>
      <c r="D75" s="153"/>
      <c r="E75" s="153"/>
      <c r="F75" s="150"/>
      <c r="G75" s="153"/>
      <c r="H75" s="153"/>
      <c r="I75" s="144"/>
      <c r="J75" s="144"/>
      <c r="K75" s="144"/>
      <c r="L75" s="144"/>
    </row>
    <row r="76" spans="3:12" x14ac:dyDescent="0.25">
      <c r="C76" s="144"/>
      <c r="D76" s="153"/>
      <c r="E76" s="153"/>
      <c r="F76" s="150"/>
      <c r="G76" s="153"/>
      <c r="H76" s="153"/>
      <c r="I76" s="144"/>
      <c r="J76" s="144"/>
      <c r="K76" s="144"/>
      <c r="L76" s="144"/>
    </row>
    <row r="77" spans="3:12" x14ac:dyDescent="0.25">
      <c r="C77" s="144"/>
      <c r="D77" s="153"/>
      <c r="E77" s="153"/>
      <c r="F77" s="150"/>
      <c r="G77" s="153"/>
      <c r="H77" s="153"/>
      <c r="I77" s="144"/>
      <c r="J77" s="144"/>
      <c r="K77" s="144"/>
      <c r="L77" s="144"/>
    </row>
    <row r="78" spans="3:12" x14ac:dyDescent="0.25">
      <c r="C78" s="144"/>
      <c r="D78" s="153"/>
      <c r="E78" s="153"/>
      <c r="F78" s="150"/>
      <c r="G78" s="153"/>
      <c r="H78" s="153"/>
      <c r="I78" s="144"/>
      <c r="J78" s="144"/>
      <c r="K78" s="144"/>
      <c r="L78" s="144"/>
    </row>
    <row r="79" spans="3:12" x14ac:dyDescent="0.25">
      <c r="C79" s="144"/>
      <c r="D79" s="153"/>
      <c r="E79" s="153"/>
      <c r="F79" s="158"/>
      <c r="G79" s="156"/>
      <c r="H79" s="153"/>
      <c r="I79" s="144"/>
      <c r="J79" s="144"/>
      <c r="K79" s="144"/>
      <c r="L79" s="144"/>
    </row>
    <row r="80" spans="3:12" x14ac:dyDescent="0.25">
      <c r="C80" s="144"/>
      <c r="D80" s="153"/>
      <c r="E80" s="153"/>
      <c r="F80" s="158"/>
      <c r="G80" s="156"/>
      <c r="H80" s="153"/>
      <c r="I80" s="144"/>
      <c r="J80" s="144"/>
      <c r="K80" s="144"/>
      <c r="L80" s="144"/>
    </row>
    <row r="81" spans="3:12" x14ac:dyDescent="0.25">
      <c r="C81" s="144"/>
      <c r="D81" s="149"/>
      <c r="E81" s="149"/>
      <c r="F81" s="150"/>
      <c r="G81" s="149"/>
      <c r="H81" s="149"/>
      <c r="I81" s="144"/>
      <c r="J81" s="144"/>
      <c r="K81" s="144"/>
      <c r="L81" s="144"/>
    </row>
    <row r="82" spans="3:12" x14ac:dyDescent="0.25">
      <c r="C82" s="144"/>
      <c r="D82" s="149"/>
      <c r="E82" s="149"/>
      <c r="F82" s="147"/>
      <c r="G82" s="149"/>
      <c r="H82" s="159"/>
      <c r="I82" s="144"/>
      <c r="J82" s="144"/>
      <c r="K82" s="144"/>
      <c r="L82" s="144"/>
    </row>
    <row r="83" spans="3:12" x14ac:dyDescent="0.25">
      <c r="C83" s="144"/>
      <c r="D83" s="145"/>
      <c r="E83" s="145"/>
      <c r="F83" s="150"/>
      <c r="G83" s="145"/>
      <c r="H83" s="145"/>
      <c r="I83" s="144"/>
      <c r="J83" s="144"/>
      <c r="K83" s="144"/>
      <c r="L83" s="144"/>
    </row>
    <row r="84" spans="3:12" x14ac:dyDescent="0.25">
      <c r="C84" s="144"/>
      <c r="D84" s="144"/>
      <c r="E84" s="144"/>
      <c r="F84" s="144"/>
      <c r="G84" s="144"/>
      <c r="H84" s="144"/>
      <c r="I84" s="144"/>
      <c r="J84" s="144"/>
      <c r="K84" s="144"/>
      <c r="L84" s="144"/>
    </row>
    <row r="85" spans="3:12" x14ac:dyDescent="0.25">
      <c r="C85" s="144"/>
      <c r="D85" s="144"/>
      <c r="E85" s="144"/>
      <c r="F85" s="144"/>
      <c r="G85" s="144"/>
      <c r="H85" s="144"/>
      <c r="I85" s="144"/>
      <c r="J85" s="144"/>
      <c r="K85" s="144"/>
      <c r="L85" s="144"/>
    </row>
    <row r="86" spans="3:12" x14ac:dyDescent="0.25">
      <c r="C86" s="144"/>
      <c r="D86" s="144"/>
      <c r="E86" s="144"/>
      <c r="F86" s="144"/>
      <c r="G86" s="144"/>
      <c r="H86" s="144"/>
      <c r="I86" s="144"/>
      <c r="J86" s="144"/>
      <c r="K86" s="144"/>
      <c r="L86" s="144"/>
    </row>
    <row r="87" spans="3:12" x14ac:dyDescent="0.25">
      <c r="C87" s="144"/>
      <c r="D87" s="144"/>
      <c r="E87" s="144"/>
      <c r="F87" s="144"/>
      <c r="G87" s="144"/>
      <c r="H87" s="144"/>
      <c r="I87" s="144"/>
      <c r="J87" s="144"/>
      <c r="K87" s="144"/>
      <c r="L87" s="144"/>
    </row>
    <row r="88" spans="3:12" x14ac:dyDescent="0.25">
      <c r="C88" s="144"/>
      <c r="D88" s="144"/>
      <c r="E88" s="144"/>
      <c r="F88" s="144"/>
      <c r="G88" s="144"/>
      <c r="H88" s="144"/>
      <c r="I88" s="144"/>
      <c r="J88" s="144"/>
      <c r="K88" s="144"/>
      <c r="L88" s="144"/>
    </row>
    <row r="89" spans="3:12" x14ac:dyDescent="0.25">
      <c r="C89" s="144"/>
      <c r="D89" s="144"/>
      <c r="E89" s="144"/>
      <c r="F89" s="144"/>
      <c r="G89" s="144"/>
      <c r="H89" s="144"/>
      <c r="I89" s="144"/>
      <c r="J89" s="144"/>
      <c r="K89" s="144"/>
      <c r="L89" s="144"/>
    </row>
    <row r="90" spans="3:12" x14ac:dyDescent="0.25">
      <c r="C90" s="144"/>
      <c r="D90" s="144"/>
      <c r="E90" s="144"/>
      <c r="F90" s="144"/>
      <c r="G90" s="144"/>
      <c r="H90" s="144"/>
      <c r="I90" s="144"/>
      <c r="J90" s="144"/>
      <c r="K90" s="144"/>
      <c r="L90" s="144"/>
    </row>
    <row r="91" spans="3:12" x14ac:dyDescent="0.25">
      <c r="C91" s="144"/>
      <c r="D91" s="144"/>
      <c r="E91" s="144"/>
      <c r="F91" s="144"/>
      <c r="G91" s="144"/>
      <c r="H91" s="144"/>
      <c r="I91" s="144"/>
      <c r="J91" s="144"/>
      <c r="K91" s="144"/>
      <c r="L91" s="144"/>
    </row>
  </sheetData>
  <mergeCells count="14">
    <mergeCell ref="E55:E57"/>
    <mergeCell ref="H55:H57"/>
    <mergeCell ref="H45:H46"/>
    <mergeCell ref="H47:H48"/>
    <mergeCell ref="H49:H50"/>
    <mergeCell ref="H51:H52"/>
    <mergeCell ref="H53:H54"/>
    <mergeCell ref="C4:D4"/>
    <mergeCell ref="E4:F4"/>
    <mergeCell ref="A5:G5"/>
    <mergeCell ref="A11:A12"/>
    <mergeCell ref="B11:B12"/>
    <mergeCell ref="C11:E11"/>
    <mergeCell ref="F11:H11"/>
  </mergeCells>
  <pageMargins left="0.7" right="0.7" top="0.75" bottom="0.75" header="0.3" footer="0.3"/>
  <pageSetup scale="4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2"/>
  <sheetViews>
    <sheetView tabSelected="1" topLeftCell="C94" workbookViewId="0">
      <selection activeCell="F103" sqref="F103:G103"/>
    </sheetView>
  </sheetViews>
  <sheetFormatPr defaultRowHeight="18.75" x14ac:dyDescent="0.3"/>
  <cols>
    <col min="1" max="1" width="8.5703125" style="133" customWidth="1"/>
    <col min="2" max="2" width="58" style="133" customWidth="1"/>
    <col min="3" max="8" width="23.140625" style="133" customWidth="1"/>
    <col min="9" max="9" width="14.85546875" style="133" bestFit="1" customWidth="1"/>
    <col min="10" max="10" width="14.42578125" style="133" bestFit="1" customWidth="1"/>
    <col min="11" max="16384" width="9.140625" style="133"/>
  </cols>
  <sheetData>
    <row r="1" spans="1:9" x14ac:dyDescent="0.3">
      <c r="A1" s="47" t="s">
        <v>11</v>
      </c>
    </row>
    <row r="2" spans="1:9" x14ac:dyDescent="0.3">
      <c r="A2" s="47" t="s">
        <v>59</v>
      </c>
    </row>
    <row r="3" spans="1:9" x14ac:dyDescent="0.3">
      <c r="A3" s="84"/>
      <c r="B3" s="84"/>
      <c r="C3" s="84"/>
      <c r="D3" s="84"/>
      <c r="E3" s="84"/>
      <c r="F3" s="84"/>
      <c r="G3" s="84"/>
      <c r="H3" s="84"/>
    </row>
    <row r="4" spans="1:9" ht="37.5" x14ac:dyDescent="0.3">
      <c r="A4" s="79">
        <v>13000</v>
      </c>
      <c r="B4" s="79" t="s">
        <v>60</v>
      </c>
      <c r="C4" s="79" t="s">
        <v>61</v>
      </c>
      <c r="D4" s="79" t="s">
        <v>150</v>
      </c>
      <c r="E4" s="79" t="s">
        <v>10</v>
      </c>
      <c r="F4" s="79" t="s">
        <v>137</v>
      </c>
      <c r="G4" s="79" t="s">
        <v>151</v>
      </c>
      <c r="H4" s="79" t="s">
        <v>10</v>
      </c>
    </row>
    <row r="5" spans="1:9" ht="26.25" customHeight="1" x14ac:dyDescent="0.3">
      <c r="A5" s="79">
        <v>13100</v>
      </c>
      <c r="B5" s="79" t="s">
        <v>62</v>
      </c>
      <c r="C5" s="110">
        <f>C6+C7+C8+C9+C10</f>
        <v>655609</v>
      </c>
      <c r="D5" s="87">
        <f>D6+D7+D8+D9+D10</f>
        <v>448354.11000000004</v>
      </c>
      <c r="E5" s="92">
        <f>D5/C5*100</f>
        <v>68.387424516747032</v>
      </c>
      <c r="F5" s="110">
        <f>F6+F7+F8+F9+F10</f>
        <v>826330</v>
      </c>
      <c r="G5" s="87">
        <f>G6+G7+G8+G9+G10</f>
        <v>637690.7300000001</v>
      </c>
      <c r="H5" s="82">
        <f t="shared" ref="H5" si="0">G5/F5</f>
        <v>0.77171436351094613</v>
      </c>
      <c r="I5" s="134"/>
    </row>
    <row r="6" spans="1:9" ht="26.25" customHeight="1" x14ac:dyDescent="0.3">
      <c r="A6" s="84">
        <v>13130</v>
      </c>
      <c r="B6" s="84" t="s">
        <v>63</v>
      </c>
      <c r="C6" s="85">
        <v>30000</v>
      </c>
      <c r="D6" s="128">
        <v>17756.7</v>
      </c>
      <c r="E6" s="92">
        <f>D6/C6*100</f>
        <v>59.189</v>
      </c>
      <c r="F6" s="85">
        <f>10000+10000+1000</f>
        <v>21000</v>
      </c>
      <c r="G6" s="81">
        <f>2625.2+1432.75+150</f>
        <v>4207.95</v>
      </c>
      <c r="H6" s="82">
        <f>G6/F6</f>
        <v>0.20037857142857143</v>
      </c>
      <c r="I6" s="135"/>
    </row>
    <row r="7" spans="1:9" ht="26.25" customHeight="1" x14ac:dyDescent="0.3">
      <c r="A7" s="84">
        <v>13140</v>
      </c>
      <c r="B7" s="84" t="s">
        <v>64</v>
      </c>
      <c r="C7" s="85">
        <f>131750+50400+47500</f>
        <v>229650</v>
      </c>
      <c r="D7" s="128">
        <v>157331.20000000001</v>
      </c>
      <c r="E7" s="92">
        <f>D7/C7*100</f>
        <v>68.509122577835839</v>
      </c>
      <c r="F7" s="85">
        <v>250000</v>
      </c>
      <c r="G7" s="81">
        <v>215427.17</v>
      </c>
      <c r="H7" s="82">
        <f>G7/F7</f>
        <v>0.86170868</v>
      </c>
      <c r="I7" s="135"/>
    </row>
    <row r="8" spans="1:9" ht="26.25" customHeight="1" x14ac:dyDescent="0.3">
      <c r="A8" s="84">
        <v>13141</v>
      </c>
      <c r="B8" s="100" t="s">
        <v>65</v>
      </c>
      <c r="C8" s="85">
        <f>90000+78000+32200</f>
        <v>200200</v>
      </c>
      <c r="D8" s="129">
        <v>149601.20000000001</v>
      </c>
      <c r="E8" s="92">
        <f t="shared" ref="E8:E10" si="1">D8/C8*100</f>
        <v>74.725874125874142</v>
      </c>
      <c r="F8" s="85">
        <v>285000</v>
      </c>
      <c r="G8" s="111">
        <v>224728.42</v>
      </c>
      <c r="H8" s="82">
        <f>G8/F8</f>
        <v>0.78852077192982462</v>
      </c>
      <c r="I8" s="135"/>
    </row>
    <row r="9" spans="1:9" ht="26.25" customHeight="1" x14ac:dyDescent="0.3">
      <c r="A9" s="84">
        <v>13142</v>
      </c>
      <c r="B9" s="100" t="s">
        <v>66</v>
      </c>
      <c r="C9" s="85">
        <f>94000+40000+13000</f>
        <v>147000</v>
      </c>
      <c r="D9" s="129">
        <v>96519.47</v>
      </c>
      <c r="E9" s="92">
        <f t="shared" si="1"/>
        <v>65.659503401360539</v>
      </c>
      <c r="F9" s="85">
        <v>200330</v>
      </c>
      <c r="G9" s="81">
        <v>167486.78</v>
      </c>
      <c r="H9" s="82">
        <f>G9/F9</f>
        <v>0.83605441022313187</v>
      </c>
      <c r="I9" s="135"/>
    </row>
    <row r="10" spans="1:9" ht="26.25" customHeight="1" x14ac:dyDescent="0.3">
      <c r="A10" s="84">
        <v>13143</v>
      </c>
      <c r="B10" s="100" t="s">
        <v>67</v>
      </c>
      <c r="C10" s="85">
        <f>36759+10000+2000</f>
        <v>48759</v>
      </c>
      <c r="D10" s="129">
        <v>27145.54</v>
      </c>
      <c r="E10" s="92">
        <f t="shared" si="1"/>
        <v>55.672880904038237</v>
      </c>
      <c r="F10" s="85">
        <v>70000</v>
      </c>
      <c r="G10" s="81">
        <v>25840.41</v>
      </c>
      <c r="H10" s="82">
        <f>G10/F10</f>
        <v>0.36914871428571427</v>
      </c>
      <c r="I10" s="135"/>
    </row>
    <row r="11" spans="1:9" ht="26.25" customHeight="1" x14ac:dyDescent="0.3">
      <c r="A11" s="205"/>
      <c r="B11" s="206"/>
      <c r="C11" s="206"/>
      <c r="D11" s="206"/>
      <c r="E11" s="206"/>
      <c r="F11" s="206"/>
      <c r="G11" s="206"/>
      <c r="H11" s="207"/>
      <c r="I11" s="135"/>
    </row>
    <row r="12" spans="1:9" ht="26.25" customHeight="1" x14ac:dyDescent="0.3">
      <c r="A12" s="208"/>
      <c r="B12" s="209"/>
      <c r="C12" s="209"/>
      <c r="D12" s="209"/>
      <c r="E12" s="209"/>
      <c r="F12" s="209"/>
      <c r="G12" s="209"/>
      <c r="H12" s="210"/>
    </row>
    <row r="13" spans="1:9" ht="26.25" customHeight="1" x14ac:dyDescent="0.3">
      <c r="A13" s="79">
        <v>13200</v>
      </c>
      <c r="B13" s="79" t="s">
        <v>68</v>
      </c>
      <c r="C13" s="83">
        <f>C14+C15+C16+C17+C18</f>
        <v>241000</v>
      </c>
      <c r="D13" s="87">
        <f>D18+D17+D16+D15+D14</f>
        <v>197632.07</v>
      </c>
      <c r="E13" s="81">
        <f>D13/C13*100</f>
        <v>82.005008298755186</v>
      </c>
      <c r="F13" s="83">
        <f>F14+F15+F16+F17+F18</f>
        <v>197911.03999999998</v>
      </c>
      <c r="G13" s="87">
        <f>G14+G15+G16+G17+G18</f>
        <v>179444.34</v>
      </c>
      <c r="H13" s="82">
        <f t="shared" ref="H13:H18" si="2">G13/F13</f>
        <v>0.90669191572132624</v>
      </c>
    </row>
    <row r="14" spans="1:9" ht="26.25" customHeight="1" x14ac:dyDescent="0.3">
      <c r="A14" s="84"/>
      <c r="B14" s="84" t="s">
        <v>69</v>
      </c>
      <c r="C14" s="85">
        <v>121000</v>
      </c>
      <c r="D14" s="85">
        <v>84304.28</v>
      </c>
      <c r="E14" s="81">
        <f t="shared" ref="E14:E18" si="3">D14/C14*100</f>
        <v>69.672958677685955</v>
      </c>
      <c r="F14" s="85">
        <v>79911.039999999994</v>
      </c>
      <c r="G14" s="81">
        <v>76628.34</v>
      </c>
      <c r="H14" s="82">
        <f t="shared" si="2"/>
        <v>0.95892056967347694</v>
      </c>
    </row>
    <row r="15" spans="1:9" ht="26.25" customHeight="1" x14ac:dyDescent="0.3">
      <c r="A15" s="84"/>
      <c r="B15" s="84" t="s">
        <v>70</v>
      </c>
      <c r="C15" s="85">
        <v>15000</v>
      </c>
      <c r="D15" s="85">
        <v>10802.14</v>
      </c>
      <c r="E15" s="81">
        <f t="shared" si="3"/>
        <v>72.014266666666657</v>
      </c>
      <c r="F15" s="85">
        <v>13000</v>
      </c>
      <c r="G15" s="81">
        <v>11401</v>
      </c>
      <c r="H15" s="82">
        <f t="shared" si="2"/>
        <v>0.877</v>
      </c>
    </row>
    <row r="16" spans="1:9" ht="26.25" customHeight="1" x14ac:dyDescent="0.3">
      <c r="A16" s="84"/>
      <c r="B16" s="84" t="s">
        <v>71</v>
      </c>
      <c r="C16" s="85">
        <v>5000</v>
      </c>
      <c r="D16" s="85">
        <v>3306.02</v>
      </c>
      <c r="E16" s="81">
        <f t="shared" si="3"/>
        <v>66.120400000000004</v>
      </c>
      <c r="F16" s="85">
        <v>5000</v>
      </c>
      <c r="G16" s="81">
        <v>3878</v>
      </c>
      <c r="H16" s="82">
        <f t="shared" si="2"/>
        <v>0.77559999999999996</v>
      </c>
    </row>
    <row r="17" spans="1:9" ht="26.25" customHeight="1" x14ac:dyDescent="0.3">
      <c r="A17" s="84"/>
      <c r="B17" s="84" t="s">
        <v>72</v>
      </c>
      <c r="C17" s="136">
        <v>50000</v>
      </c>
      <c r="D17" s="85">
        <v>66161.5</v>
      </c>
      <c r="E17" s="81">
        <f t="shared" si="3"/>
        <v>132.32299999999998</v>
      </c>
      <c r="F17" s="85">
        <v>60000</v>
      </c>
      <c r="G17" s="81">
        <v>55399</v>
      </c>
      <c r="H17" s="82">
        <f t="shared" si="2"/>
        <v>0.92331666666666667</v>
      </c>
    </row>
    <row r="18" spans="1:9" ht="26.25" customHeight="1" x14ac:dyDescent="0.3">
      <c r="A18" s="84"/>
      <c r="B18" s="84" t="s">
        <v>73</v>
      </c>
      <c r="C18" s="85">
        <v>50000</v>
      </c>
      <c r="D18" s="85">
        <v>33058.129999999997</v>
      </c>
      <c r="E18" s="81">
        <f t="shared" si="3"/>
        <v>66.116259999999997</v>
      </c>
      <c r="F18" s="85">
        <v>40000</v>
      </c>
      <c r="G18" s="81">
        <v>32138</v>
      </c>
      <c r="H18" s="82">
        <f t="shared" si="2"/>
        <v>0.80345</v>
      </c>
    </row>
    <row r="19" spans="1:9" ht="26.25" customHeight="1" x14ac:dyDescent="0.3">
      <c r="C19" s="112"/>
      <c r="D19" s="113"/>
      <c r="E19" s="113"/>
      <c r="F19" s="113"/>
      <c r="G19" s="113"/>
      <c r="H19" s="113"/>
    </row>
    <row r="20" spans="1:9" ht="26.25" customHeight="1" x14ac:dyDescent="0.3">
      <c r="C20" s="114"/>
      <c r="D20" s="115"/>
      <c r="E20" s="115"/>
      <c r="F20" s="115"/>
      <c r="G20" s="115"/>
      <c r="H20" s="115"/>
    </row>
    <row r="21" spans="1:9" ht="26.25" customHeight="1" x14ac:dyDescent="0.3">
      <c r="A21" s="79">
        <v>13300</v>
      </c>
      <c r="B21" s="79" t="s">
        <v>74</v>
      </c>
      <c r="C21" s="83">
        <f>C22+C23+C24</f>
        <v>86750</v>
      </c>
      <c r="D21" s="87">
        <f>D22+D23+D24</f>
        <v>67181.45</v>
      </c>
      <c r="E21" s="81">
        <f>D21/C21*100</f>
        <v>77.442593659942361</v>
      </c>
      <c r="F21" s="83">
        <f>F22+F23+F24</f>
        <v>112600</v>
      </c>
      <c r="G21" s="87">
        <f>G22+G23+G24</f>
        <v>83451.62999999999</v>
      </c>
      <c r="H21" s="82">
        <f>G21/F21</f>
        <v>0.74113348134991108</v>
      </c>
    </row>
    <row r="22" spans="1:9" ht="26.25" customHeight="1" x14ac:dyDescent="0.3">
      <c r="A22" s="84">
        <v>13310</v>
      </c>
      <c r="B22" s="84" t="s">
        <v>75</v>
      </c>
      <c r="C22" s="85">
        <v>1700</v>
      </c>
      <c r="D22" s="81">
        <v>1560</v>
      </c>
      <c r="E22" s="81">
        <f>D22/C22*100</f>
        <v>91.764705882352942</v>
      </c>
      <c r="F22" s="85">
        <v>1600</v>
      </c>
      <c r="G22" s="81">
        <v>1560</v>
      </c>
      <c r="H22" s="82">
        <f>G22/F22</f>
        <v>0.97499999999999998</v>
      </c>
      <c r="I22" s="135"/>
    </row>
    <row r="23" spans="1:9" ht="26.25" customHeight="1" x14ac:dyDescent="0.3">
      <c r="A23" s="84">
        <v>13320</v>
      </c>
      <c r="B23" s="84" t="s">
        <v>76</v>
      </c>
      <c r="C23" s="85">
        <v>84050</v>
      </c>
      <c r="D23" s="81">
        <v>65453.25</v>
      </c>
      <c r="E23" s="81">
        <f>D23/C23*100</f>
        <v>77.874182034503264</v>
      </c>
      <c r="F23" s="85">
        <v>110000</v>
      </c>
      <c r="G23" s="81">
        <v>81623.98</v>
      </c>
      <c r="H23" s="82">
        <f>G23/F23</f>
        <v>0.74203618181818176</v>
      </c>
      <c r="I23" s="135"/>
    </row>
    <row r="24" spans="1:9" ht="26.25" customHeight="1" x14ac:dyDescent="0.3">
      <c r="A24" s="84">
        <v>13330</v>
      </c>
      <c r="B24" s="84" t="s">
        <v>77</v>
      </c>
      <c r="C24" s="85">
        <v>1000</v>
      </c>
      <c r="D24" s="81">
        <v>168.2</v>
      </c>
      <c r="E24" s="81">
        <f>D24/C24*100</f>
        <v>16.82</v>
      </c>
      <c r="F24" s="85">
        <v>1000</v>
      </c>
      <c r="G24" s="81">
        <v>267.64999999999998</v>
      </c>
      <c r="H24" s="82">
        <f>G24/F24</f>
        <v>0.26765</v>
      </c>
    </row>
    <row r="25" spans="1:9" ht="26.25" customHeight="1" x14ac:dyDescent="0.3">
      <c r="A25" s="84">
        <v>13340</v>
      </c>
      <c r="B25" s="84" t="s">
        <v>78</v>
      </c>
      <c r="C25" s="81"/>
      <c r="D25" s="81"/>
      <c r="E25" s="88"/>
      <c r="F25" s="85">
        <v>0</v>
      </c>
      <c r="G25" s="84"/>
      <c r="H25" s="84"/>
    </row>
    <row r="26" spans="1:9" ht="26.25" customHeight="1" x14ac:dyDescent="0.3">
      <c r="A26" s="86"/>
      <c r="B26" s="206"/>
      <c r="C26" s="206"/>
      <c r="D26" s="206"/>
      <c r="E26" s="206"/>
      <c r="F26" s="206"/>
      <c r="G26" s="86"/>
      <c r="H26" s="86"/>
    </row>
    <row r="27" spans="1:9" ht="26.25" customHeight="1" x14ac:dyDescent="0.3">
      <c r="B27" s="209"/>
      <c r="C27" s="209"/>
      <c r="D27" s="209"/>
      <c r="E27" s="209"/>
      <c r="F27" s="209"/>
    </row>
    <row r="28" spans="1:9" ht="26.25" customHeight="1" x14ac:dyDescent="0.3">
      <c r="A28" s="79">
        <v>13400</v>
      </c>
      <c r="B28" s="79" t="s">
        <v>79</v>
      </c>
      <c r="C28" s="83">
        <f>C29+C32+C33+C34+C35</f>
        <v>168480</v>
      </c>
      <c r="D28" s="110">
        <f>D29+D30+D31+D32+D33+D34+D35+D36</f>
        <v>149190.74</v>
      </c>
      <c r="E28" s="116">
        <f>D28/C28*100</f>
        <v>88.551009021842347</v>
      </c>
      <c r="F28" s="83">
        <f>F29+F32+F33+F34+F35</f>
        <v>190000</v>
      </c>
      <c r="G28" s="110">
        <f>G29+G32+G33+G34</f>
        <v>49372.44</v>
      </c>
      <c r="H28" s="82">
        <f>G28/F28</f>
        <v>0.25985494736842107</v>
      </c>
    </row>
    <row r="29" spans="1:9" ht="26.25" customHeight="1" x14ac:dyDescent="0.3">
      <c r="A29" s="84">
        <v>13410</v>
      </c>
      <c r="B29" s="84" t="s">
        <v>80</v>
      </c>
      <c r="C29" s="85">
        <v>6650</v>
      </c>
      <c r="D29" s="81">
        <v>1985.37</v>
      </c>
      <c r="E29" s="116">
        <f t="shared" ref="E29:E35" si="4">D29/C29*100</f>
        <v>29.855187969924813</v>
      </c>
      <c r="F29" s="85">
        <v>15000</v>
      </c>
      <c r="G29" s="85">
        <v>10053.11</v>
      </c>
      <c r="H29" s="85">
        <f>G29/F29*100</f>
        <v>67.020733333333339</v>
      </c>
    </row>
    <row r="30" spans="1:9" ht="26.25" customHeight="1" x14ac:dyDescent="0.3">
      <c r="A30" s="84">
        <v>13420</v>
      </c>
      <c r="B30" s="84" t="s">
        <v>81</v>
      </c>
      <c r="C30" s="85">
        <v>0</v>
      </c>
      <c r="D30" s="81"/>
      <c r="E30" s="116"/>
      <c r="F30" s="85">
        <v>0</v>
      </c>
      <c r="G30" s="85"/>
      <c r="H30" s="85">
        <v>0</v>
      </c>
    </row>
    <row r="31" spans="1:9" ht="26.25" customHeight="1" x14ac:dyDescent="0.3">
      <c r="A31" s="84">
        <v>13430</v>
      </c>
      <c r="B31" s="84" t="s">
        <v>82</v>
      </c>
      <c r="C31" s="85"/>
      <c r="D31" s="81"/>
      <c r="E31" s="116"/>
      <c r="F31" s="85"/>
      <c r="G31" s="85"/>
      <c r="H31" s="85">
        <v>0</v>
      </c>
    </row>
    <row r="32" spans="1:9" ht="26.25" customHeight="1" x14ac:dyDescent="0.3">
      <c r="A32" s="84">
        <v>13440</v>
      </c>
      <c r="B32" s="84" t="s">
        <v>83</v>
      </c>
      <c r="C32" s="85">
        <v>3290</v>
      </c>
      <c r="D32" s="81">
        <v>3285</v>
      </c>
      <c r="E32" s="81">
        <f t="shared" si="4"/>
        <v>99.848024316109417</v>
      </c>
      <c r="F32" s="85">
        <v>40000</v>
      </c>
      <c r="G32" s="85">
        <v>909</v>
      </c>
      <c r="H32" s="85">
        <f t="shared" ref="H32:H35" si="5">G32/F32*100</f>
        <v>2.2725</v>
      </c>
    </row>
    <row r="33" spans="1:8" ht="26.25" customHeight="1" x14ac:dyDescent="0.3">
      <c r="A33" s="84">
        <v>13450</v>
      </c>
      <c r="B33" s="84" t="s">
        <v>84</v>
      </c>
      <c r="C33" s="85">
        <v>2200</v>
      </c>
      <c r="D33" s="81"/>
      <c r="E33" s="81">
        <f t="shared" si="4"/>
        <v>0</v>
      </c>
      <c r="F33" s="85">
        <v>30000</v>
      </c>
      <c r="G33" s="85">
        <v>7987.02</v>
      </c>
      <c r="H33" s="85">
        <f t="shared" si="5"/>
        <v>26.623400000000004</v>
      </c>
    </row>
    <row r="34" spans="1:8" ht="26.25" customHeight="1" x14ac:dyDescent="0.3">
      <c r="A34" s="84">
        <v>13460</v>
      </c>
      <c r="B34" s="84" t="s">
        <v>85</v>
      </c>
      <c r="C34" s="85">
        <v>154340</v>
      </c>
      <c r="D34" s="81">
        <v>143462.37</v>
      </c>
      <c r="E34" s="81">
        <f t="shared" si="4"/>
        <v>92.952164053388614</v>
      </c>
      <c r="F34" s="85">
        <v>100000</v>
      </c>
      <c r="G34" s="85">
        <v>30423.31</v>
      </c>
      <c r="H34" s="85">
        <f t="shared" si="5"/>
        <v>30.423310000000004</v>
      </c>
    </row>
    <row r="35" spans="1:8" ht="26.25" customHeight="1" x14ac:dyDescent="0.3">
      <c r="A35" s="84">
        <v>13470</v>
      </c>
      <c r="B35" s="84" t="s">
        <v>86</v>
      </c>
      <c r="C35" s="85">
        <v>2000</v>
      </c>
      <c r="D35" s="81">
        <v>458</v>
      </c>
      <c r="E35" s="81">
        <f t="shared" si="4"/>
        <v>22.900000000000002</v>
      </c>
      <c r="F35" s="85">
        <v>5000</v>
      </c>
      <c r="G35" s="85">
        <v>0</v>
      </c>
      <c r="H35" s="85">
        <f t="shared" si="5"/>
        <v>0</v>
      </c>
    </row>
    <row r="36" spans="1:8" ht="26.25" customHeight="1" x14ac:dyDescent="0.3">
      <c r="A36" s="84">
        <v>13780</v>
      </c>
      <c r="B36" s="84" t="s">
        <v>87</v>
      </c>
      <c r="C36" s="81"/>
      <c r="D36" s="88"/>
      <c r="E36" s="116"/>
      <c r="F36" s="85">
        <v>0</v>
      </c>
      <c r="G36" s="85"/>
      <c r="H36" s="85">
        <v>0</v>
      </c>
    </row>
    <row r="37" spans="1:8" ht="26.25" customHeight="1" x14ac:dyDescent="0.3">
      <c r="A37" s="86"/>
      <c r="B37" s="206"/>
      <c r="C37" s="206"/>
      <c r="D37" s="206"/>
      <c r="E37" s="207"/>
      <c r="F37" s="86"/>
      <c r="G37" s="86"/>
      <c r="H37" s="86"/>
    </row>
    <row r="38" spans="1:8" ht="26.25" customHeight="1" x14ac:dyDescent="0.3">
      <c r="B38" s="209"/>
      <c r="C38" s="209"/>
      <c r="D38" s="209"/>
      <c r="E38" s="210"/>
    </row>
    <row r="39" spans="1:8" ht="26.25" customHeight="1" x14ac:dyDescent="0.3">
      <c r="A39" s="89">
        <v>1350</v>
      </c>
      <c r="B39" s="90" t="s">
        <v>88</v>
      </c>
      <c r="C39" s="91">
        <f>C40+C42+C48</f>
        <v>54040</v>
      </c>
      <c r="D39" s="87">
        <f>D40+D41+D42+D48</f>
        <v>8824.17</v>
      </c>
      <c r="E39" s="88"/>
      <c r="F39" s="91">
        <f>F40+F42+F48</f>
        <v>240000</v>
      </c>
      <c r="G39" s="87">
        <f>G42+G48</f>
        <v>138480</v>
      </c>
      <c r="H39" s="91">
        <f>G39/F39*100</f>
        <v>57.699999999999996</v>
      </c>
    </row>
    <row r="40" spans="1:8" ht="26.25" customHeight="1" x14ac:dyDescent="0.3">
      <c r="A40" s="93">
        <v>13501</v>
      </c>
      <c r="B40" s="94" t="s">
        <v>89</v>
      </c>
      <c r="C40" s="95">
        <v>4700</v>
      </c>
      <c r="D40" s="81">
        <v>4688.7700000000004</v>
      </c>
      <c r="E40" s="88"/>
      <c r="F40" s="95"/>
      <c r="G40" s="81">
        <v>0</v>
      </c>
      <c r="H40" s="91"/>
    </row>
    <row r="41" spans="1:8" ht="26.25" customHeight="1" x14ac:dyDescent="0.3">
      <c r="A41" s="93">
        <v>13502</v>
      </c>
      <c r="B41" s="94" t="s">
        <v>90</v>
      </c>
      <c r="C41" s="95">
        <v>0</v>
      </c>
      <c r="D41" s="81"/>
      <c r="E41" s="88"/>
      <c r="F41" s="95">
        <v>0</v>
      </c>
      <c r="G41" s="81">
        <v>0</v>
      </c>
      <c r="H41" s="91">
        <v>0</v>
      </c>
    </row>
    <row r="42" spans="1:8" ht="26.25" customHeight="1" x14ac:dyDescent="0.3">
      <c r="A42" s="93">
        <v>13503</v>
      </c>
      <c r="B42" s="94" t="s">
        <v>91</v>
      </c>
      <c r="C42" s="95">
        <v>21000</v>
      </c>
      <c r="D42" s="81">
        <v>975</v>
      </c>
      <c r="E42" s="88"/>
      <c r="F42" s="95">
        <v>180000</v>
      </c>
      <c r="G42" s="81">
        <v>114601.05</v>
      </c>
      <c r="H42" s="91">
        <f t="shared" ref="H42" si="6">G42/F42*100</f>
        <v>63.667249999999996</v>
      </c>
    </row>
    <row r="43" spans="1:8" ht="26.25" customHeight="1" x14ac:dyDescent="0.3">
      <c r="A43" s="93">
        <v>13504</v>
      </c>
      <c r="B43" s="94" t="s">
        <v>92</v>
      </c>
      <c r="C43" s="117"/>
      <c r="D43" s="81"/>
      <c r="E43" s="88"/>
      <c r="F43" s="95"/>
      <c r="G43" s="118"/>
      <c r="H43" s="118">
        <v>0</v>
      </c>
    </row>
    <row r="44" spans="1:8" ht="26.25" customHeight="1" x14ac:dyDescent="0.3">
      <c r="A44" s="93">
        <v>13505</v>
      </c>
      <c r="B44" s="94" t="s">
        <v>93</v>
      </c>
      <c r="C44" s="117"/>
      <c r="D44" s="81"/>
      <c r="E44" s="88"/>
      <c r="F44" s="95"/>
      <c r="G44" s="118"/>
      <c r="H44" s="118">
        <v>0</v>
      </c>
    </row>
    <row r="45" spans="1:8" ht="26.25" customHeight="1" x14ac:dyDescent="0.3">
      <c r="A45" s="93">
        <v>13506</v>
      </c>
      <c r="B45" s="94" t="s">
        <v>94</v>
      </c>
      <c r="C45" s="117"/>
      <c r="D45" s="81"/>
      <c r="E45" s="88"/>
      <c r="F45" s="95"/>
      <c r="G45" s="118"/>
      <c r="H45" s="118">
        <v>0</v>
      </c>
    </row>
    <row r="46" spans="1:8" ht="26.25" customHeight="1" x14ac:dyDescent="0.3">
      <c r="A46" s="93">
        <v>13507</v>
      </c>
      <c r="B46" s="94" t="s">
        <v>95</v>
      </c>
      <c r="C46" s="117"/>
      <c r="D46" s="81"/>
      <c r="E46" s="88"/>
      <c r="F46" s="95"/>
      <c r="G46" s="118"/>
      <c r="H46" s="118">
        <v>0</v>
      </c>
    </row>
    <row r="47" spans="1:8" ht="26.25" customHeight="1" x14ac:dyDescent="0.3">
      <c r="A47" s="93">
        <v>13508</v>
      </c>
      <c r="B47" s="94" t="s">
        <v>96</v>
      </c>
      <c r="C47" s="117"/>
      <c r="D47" s="81"/>
      <c r="E47" s="88"/>
      <c r="F47" s="95"/>
      <c r="G47" s="118"/>
      <c r="H47" s="118">
        <v>0</v>
      </c>
    </row>
    <row r="48" spans="1:8" ht="26.25" customHeight="1" x14ac:dyDescent="0.3">
      <c r="A48" s="93">
        <v>13509</v>
      </c>
      <c r="B48" s="94" t="s">
        <v>97</v>
      </c>
      <c r="C48" s="95">
        <v>28340</v>
      </c>
      <c r="D48" s="81">
        <v>3160.4</v>
      </c>
      <c r="E48" s="88"/>
      <c r="F48" s="95">
        <v>60000</v>
      </c>
      <c r="G48" s="81">
        <v>23878.95</v>
      </c>
      <c r="H48" s="118">
        <f>G48/F48*100</f>
        <v>39.798250000000003</v>
      </c>
    </row>
    <row r="49" spans="1:8" ht="26.25" customHeight="1" x14ac:dyDescent="0.3">
      <c r="A49" s="96"/>
      <c r="B49" s="202"/>
      <c r="C49" s="202"/>
      <c r="D49" s="202"/>
      <c r="E49" s="202"/>
      <c r="F49" s="202"/>
      <c r="G49" s="119"/>
      <c r="H49" s="119"/>
    </row>
    <row r="50" spans="1:8" ht="26.25" customHeight="1" x14ac:dyDescent="0.3">
      <c r="B50" s="203"/>
      <c r="C50" s="203"/>
      <c r="D50" s="203"/>
      <c r="E50" s="203"/>
      <c r="F50" s="203"/>
    </row>
    <row r="51" spans="1:8" ht="26.25" customHeight="1" x14ac:dyDescent="0.3">
      <c r="A51" s="89">
        <v>1360</v>
      </c>
      <c r="B51" s="90" t="s">
        <v>98</v>
      </c>
      <c r="C51" s="91">
        <f>C52</f>
        <v>85210</v>
      </c>
      <c r="D51" s="87">
        <f>D52</f>
        <v>63459.35</v>
      </c>
      <c r="E51" s="81">
        <f>D51/C51*100</f>
        <v>74.474064076986267</v>
      </c>
      <c r="F51" s="91">
        <f>F52+F54</f>
        <v>170000</v>
      </c>
      <c r="G51" s="91">
        <f>G52+G54</f>
        <v>85292.93</v>
      </c>
      <c r="H51" s="91">
        <f>G51/F51*100</f>
        <v>50.172311764705881</v>
      </c>
    </row>
    <row r="52" spans="1:8" ht="26.25" customHeight="1" x14ac:dyDescent="0.3">
      <c r="A52" s="93">
        <v>13610</v>
      </c>
      <c r="B52" s="94" t="s">
        <v>99</v>
      </c>
      <c r="C52" s="118">
        <v>85210</v>
      </c>
      <c r="D52" s="81">
        <v>63459.35</v>
      </c>
      <c r="E52" s="81">
        <f>D52/C52*100</f>
        <v>74.474064076986267</v>
      </c>
      <c r="F52" s="95">
        <v>120000</v>
      </c>
      <c r="G52" s="118">
        <v>82729.929999999993</v>
      </c>
      <c r="H52" s="118">
        <f>G52/F52*100</f>
        <v>68.941608333333321</v>
      </c>
    </row>
    <row r="53" spans="1:8" ht="26.25" customHeight="1" x14ac:dyDescent="0.3">
      <c r="A53" s="93">
        <v>13650</v>
      </c>
      <c r="B53" s="94" t="s">
        <v>100</v>
      </c>
      <c r="C53" s="81"/>
      <c r="D53" s="88"/>
      <c r="E53" s="88"/>
      <c r="F53" s="95">
        <v>0</v>
      </c>
      <c r="G53" s="118"/>
      <c r="H53" s="118"/>
    </row>
    <row r="54" spans="1:8" ht="26.25" customHeight="1" x14ac:dyDescent="0.3">
      <c r="A54" s="93">
        <v>13660</v>
      </c>
      <c r="B54" s="94" t="s">
        <v>101</v>
      </c>
      <c r="C54" s="81"/>
      <c r="D54" s="88"/>
      <c r="E54" s="88"/>
      <c r="F54" s="95">
        <v>50000</v>
      </c>
      <c r="G54" s="118">
        <v>2563</v>
      </c>
      <c r="H54" s="118">
        <f>G54/F54*100</f>
        <v>5.1260000000000003</v>
      </c>
    </row>
    <row r="55" spans="1:8" ht="26.25" customHeight="1" x14ac:dyDescent="0.3">
      <c r="A55" s="93">
        <v>13670</v>
      </c>
      <c r="B55" s="94" t="s">
        <v>102</v>
      </c>
      <c r="C55" s="81"/>
      <c r="D55" s="88"/>
      <c r="E55" s="88"/>
      <c r="F55" s="95">
        <v>0</v>
      </c>
      <c r="G55" s="118"/>
      <c r="H55" s="98"/>
    </row>
    <row r="56" spans="1:8" ht="26.25" customHeight="1" x14ac:dyDescent="0.3">
      <c r="A56" s="93">
        <v>13680</v>
      </c>
      <c r="B56" s="94" t="s">
        <v>103</v>
      </c>
      <c r="C56" s="81"/>
      <c r="D56" s="88"/>
      <c r="E56" s="88"/>
      <c r="F56" s="95">
        <v>0</v>
      </c>
      <c r="G56" s="118">
        <v>0</v>
      </c>
      <c r="H56" s="98"/>
    </row>
    <row r="57" spans="1:8" ht="26.25" customHeight="1" x14ac:dyDescent="0.3">
      <c r="A57" s="211"/>
      <c r="B57" s="202"/>
      <c r="C57" s="202"/>
      <c r="D57" s="202"/>
      <c r="E57" s="202"/>
      <c r="F57" s="202"/>
      <c r="G57" s="213"/>
      <c r="H57" s="213"/>
    </row>
    <row r="58" spans="1:8" ht="26.25" customHeight="1" x14ac:dyDescent="0.3">
      <c r="A58" s="212"/>
      <c r="B58" s="204"/>
      <c r="C58" s="204"/>
      <c r="D58" s="204"/>
      <c r="E58" s="204"/>
      <c r="F58" s="204"/>
      <c r="G58" s="214"/>
      <c r="H58" s="214"/>
    </row>
    <row r="59" spans="1:8" ht="26.25" customHeight="1" x14ac:dyDescent="0.3">
      <c r="A59" s="211"/>
      <c r="B59" s="203"/>
      <c r="C59" s="203"/>
      <c r="D59" s="203"/>
      <c r="E59" s="203"/>
      <c r="F59" s="203"/>
      <c r="G59" s="213"/>
      <c r="H59" s="213"/>
    </row>
    <row r="60" spans="1:8" ht="39" customHeight="1" x14ac:dyDescent="0.3">
      <c r="A60" s="89">
        <v>1370</v>
      </c>
      <c r="B60" s="90" t="s">
        <v>104</v>
      </c>
      <c r="C60" s="91">
        <f>C62+C67+C68</f>
        <v>112680</v>
      </c>
      <c r="D60" s="97">
        <f>D62+D67+D68</f>
        <v>110950.09</v>
      </c>
      <c r="E60" s="92">
        <f>D60/C60*100</f>
        <v>98.464758608448705</v>
      </c>
      <c r="F60" s="91">
        <f>F62+F67+F68</f>
        <v>85000</v>
      </c>
      <c r="G60" s="97">
        <f>G62+G68</f>
        <v>72160.33</v>
      </c>
      <c r="H60" s="91">
        <f>G60/F60*100</f>
        <v>84.894505882352945</v>
      </c>
    </row>
    <row r="61" spans="1:8" ht="26.25" customHeight="1" x14ac:dyDescent="0.3">
      <c r="A61" s="93">
        <v>13710</v>
      </c>
      <c r="B61" s="94" t="s">
        <v>105</v>
      </c>
      <c r="C61" s="95">
        <v>0</v>
      </c>
      <c r="D61" s="98"/>
      <c r="E61" s="88"/>
      <c r="F61" s="95">
        <v>0</v>
      </c>
      <c r="G61" s="98"/>
      <c r="H61" s="91"/>
    </row>
    <row r="62" spans="1:8" ht="26.25" customHeight="1" x14ac:dyDescent="0.3">
      <c r="A62" s="93">
        <v>13720</v>
      </c>
      <c r="B62" s="94" t="s">
        <v>106</v>
      </c>
      <c r="C62" s="95">
        <v>57080</v>
      </c>
      <c r="D62" s="81">
        <v>57077.91</v>
      </c>
      <c r="E62" s="88"/>
      <c r="F62" s="95">
        <v>12000</v>
      </c>
      <c r="G62" s="118">
        <v>9252.9599999999991</v>
      </c>
      <c r="H62" s="91">
        <f>G62/F62*100</f>
        <v>77.10799999999999</v>
      </c>
    </row>
    <row r="63" spans="1:8" ht="26.25" customHeight="1" x14ac:dyDescent="0.3">
      <c r="A63" s="93">
        <v>13730</v>
      </c>
      <c r="B63" s="94" t="s">
        <v>107</v>
      </c>
      <c r="C63" s="95">
        <v>0</v>
      </c>
      <c r="D63" s="118"/>
      <c r="E63" s="88"/>
      <c r="F63" s="95">
        <v>0</v>
      </c>
      <c r="G63" s="118"/>
      <c r="H63" s="91"/>
    </row>
    <row r="64" spans="1:8" ht="26.25" customHeight="1" x14ac:dyDescent="0.3">
      <c r="A64" s="93">
        <v>13740</v>
      </c>
      <c r="B64" s="94" t="s">
        <v>108</v>
      </c>
      <c r="C64" s="95"/>
      <c r="D64" s="118"/>
      <c r="E64" s="88"/>
      <c r="F64" s="95"/>
      <c r="G64" s="118"/>
      <c r="H64" s="91"/>
    </row>
    <row r="65" spans="1:8" ht="26.25" customHeight="1" x14ac:dyDescent="0.3">
      <c r="A65" s="93">
        <v>13750</v>
      </c>
      <c r="B65" s="94" t="s">
        <v>109</v>
      </c>
      <c r="C65" s="95"/>
      <c r="D65" s="118"/>
      <c r="E65" s="88"/>
      <c r="F65" s="95"/>
      <c r="G65" s="118"/>
      <c r="H65" s="91"/>
    </row>
    <row r="66" spans="1:8" ht="26.25" customHeight="1" x14ac:dyDescent="0.3">
      <c r="A66" s="93">
        <v>13760</v>
      </c>
      <c r="B66" s="94" t="s">
        <v>110</v>
      </c>
      <c r="C66" s="95"/>
      <c r="D66" s="118"/>
      <c r="E66" s="88"/>
      <c r="F66" s="95"/>
      <c r="G66" s="118"/>
      <c r="H66" s="91"/>
    </row>
    <row r="67" spans="1:8" ht="26.25" customHeight="1" x14ac:dyDescent="0.3">
      <c r="A67" s="93">
        <v>13770</v>
      </c>
      <c r="B67" s="94" t="s">
        <v>111</v>
      </c>
      <c r="C67" s="95">
        <v>7600</v>
      </c>
      <c r="D67" s="118">
        <v>7600</v>
      </c>
      <c r="E67" s="88"/>
      <c r="F67" s="95">
        <v>10000</v>
      </c>
      <c r="G67" s="118"/>
      <c r="H67" s="91">
        <f>G67/F67*100</f>
        <v>0</v>
      </c>
    </row>
    <row r="68" spans="1:8" ht="26.25" customHeight="1" x14ac:dyDescent="0.3">
      <c r="A68" s="93">
        <v>13780</v>
      </c>
      <c r="B68" s="94" t="s">
        <v>112</v>
      </c>
      <c r="C68" s="95">
        <v>48000</v>
      </c>
      <c r="D68" s="81">
        <v>46272.18</v>
      </c>
      <c r="E68" s="92">
        <f>D68/C68*100</f>
        <v>96.400375000000011</v>
      </c>
      <c r="F68" s="95">
        <v>63000</v>
      </c>
      <c r="G68" s="118">
        <v>62907.37</v>
      </c>
      <c r="H68" s="91">
        <f>G68/F68*100</f>
        <v>99.852968253968257</v>
      </c>
    </row>
    <row r="69" spans="1:8" ht="26.25" customHeight="1" x14ac:dyDescent="0.3">
      <c r="A69" s="96"/>
      <c r="B69" s="202"/>
      <c r="C69" s="202"/>
      <c r="D69" s="202"/>
      <c r="E69" s="202"/>
      <c r="F69" s="202"/>
      <c r="G69" s="132"/>
      <c r="H69" s="119"/>
    </row>
    <row r="70" spans="1:8" ht="26.25" customHeight="1" x14ac:dyDescent="0.3">
      <c r="B70" s="203"/>
      <c r="C70" s="203"/>
      <c r="D70" s="203"/>
      <c r="E70" s="203"/>
      <c r="F70" s="203"/>
    </row>
    <row r="71" spans="1:8" ht="26.25" customHeight="1" x14ac:dyDescent="0.3">
      <c r="A71" s="89">
        <v>1380</v>
      </c>
      <c r="B71" s="90" t="s">
        <v>113</v>
      </c>
      <c r="C71" s="81"/>
      <c r="D71" s="87">
        <f>D73</f>
        <v>0</v>
      </c>
      <c r="E71" s="88"/>
      <c r="F71" s="99" t="s">
        <v>16</v>
      </c>
      <c r="G71" s="137">
        <f>G73</f>
        <v>0</v>
      </c>
      <c r="H71" s="99" t="s">
        <v>18</v>
      </c>
    </row>
    <row r="72" spans="1:8" ht="26.25" customHeight="1" x14ac:dyDescent="0.3">
      <c r="A72" s="93">
        <v>13810</v>
      </c>
      <c r="B72" s="94" t="s">
        <v>114</v>
      </c>
      <c r="C72" s="81"/>
      <c r="D72" s="88"/>
      <c r="E72" s="88"/>
      <c r="F72" s="95">
        <v>0</v>
      </c>
      <c r="G72" s="118"/>
      <c r="H72" s="98"/>
    </row>
    <row r="73" spans="1:8" ht="26.25" customHeight="1" x14ac:dyDescent="0.3">
      <c r="A73" s="93">
        <v>13820</v>
      </c>
      <c r="B73" s="94" t="s">
        <v>115</v>
      </c>
      <c r="C73" s="81"/>
      <c r="D73" s="81"/>
      <c r="E73" s="88"/>
      <c r="F73" s="95">
        <v>0</v>
      </c>
      <c r="G73" s="118"/>
      <c r="H73" s="98"/>
    </row>
    <row r="74" spans="1:8" ht="26.25" customHeight="1" x14ac:dyDescent="0.3">
      <c r="A74" s="93">
        <v>13821</v>
      </c>
      <c r="B74" s="94" t="s">
        <v>116</v>
      </c>
      <c r="C74" s="81"/>
      <c r="D74" s="88"/>
      <c r="E74" s="88"/>
      <c r="F74" s="95">
        <v>0</v>
      </c>
      <c r="G74" s="98"/>
      <c r="H74" s="98"/>
    </row>
    <row r="75" spans="1:8" ht="26.25" customHeight="1" x14ac:dyDescent="0.3">
      <c r="A75" s="93">
        <v>13830</v>
      </c>
      <c r="B75" s="94" t="s">
        <v>117</v>
      </c>
      <c r="C75" s="81"/>
      <c r="D75" s="88"/>
      <c r="E75" s="88"/>
      <c r="F75" s="95"/>
      <c r="G75" s="98"/>
      <c r="H75" s="98"/>
    </row>
    <row r="76" spans="1:8" ht="26.25" customHeight="1" x14ac:dyDescent="0.3">
      <c r="A76" s="171">
        <v>13850</v>
      </c>
      <c r="B76" s="94" t="s">
        <v>118</v>
      </c>
      <c r="C76" s="81"/>
      <c r="D76" s="88"/>
      <c r="E76" s="88"/>
      <c r="F76" s="95"/>
      <c r="G76" s="98"/>
      <c r="H76" s="98"/>
    </row>
    <row r="77" spans="1:8" ht="26.25" customHeight="1" x14ac:dyDescent="0.3">
      <c r="A77" s="170"/>
      <c r="B77" s="204"/>
      <c r="C77" s="204"/>
      <c r="D77" s="204"/>
      <c r="E77" s="204"/>
      <c r="F77" s="170"/>
      <c r="G77" s="170"/>
      <c r="H77" s="170"/>
    </row>
    <row r="78" spans="1:8" ht="26.25" customHeight="1" x14ac:dyDescent="0.3">
      <c r="A78" s="169"/>
      <c r="B78" s="204"/>
      <c r="C78" s="204"/>
      <c r="D78" s="204"/>
      <c r="E78" s="204"/>
      <c r="F78" s="170"/>
      <c r="G78" s="170"/>
      <c r="H78" s="170"/>
    </row>
    <row r="79" spans="1:8" ht="26.25" customHeight="1" x14ac:dyDescent="0.3">
      <c r="A79" s="172">
        <v>1395</v>
      </c>
      <c r="B79" s="173" t="s">
        <v>119</v>
      </c>
      <c r="C79" s="174">
        <f>C80+C81+C82</f>
        <v>35500</v>
      </c>
      <c r="D79" s="175">
        <f>D80+D81+D82</f>
        <v>34042.339999999997</v>
      </c>
      <c r="E79" s="176">
        <f>D79/C79*100</f>
        <v>95.893915492957731</v>
      </c>
      <c r="F79" s="174">
        <f>F80+F81+F82</f>
        <v>27862</v>
      </c>
      <c r="G79" s="177">
        <f>G80+G81+G82</f>
        <v>26617.14</v>
      </c>
      <c r="H79" s="174">
        <f>G79/F79*100</f>
        <v>95.532050821907973</v>
      </c>
    </row>
    <row r="80" spans="1:8" ht="26.25" customHeight="1" x14ac:dyDescent="0.3">
      <c r="A80" s="93">
        <v>13951</v>
      </c>
      <c r="B80" s="94" t="s">
        <v>120</v>
      </c>
      <c r="C80" s="95">
        <v>16000</v>
      </c>
      <c r="D80" s="81">
        <v>15569.93</v>
      </c>
      <c r="E80" s="92">
        <f>D80/C80*100</f>
        <v>97.31206250000001</v>
      </c>
      <c r="F80" s="95">
        <v>15652</v>
      </c>
      <c r="G80" s="118">
        <v>15443.14</v>
      </c>
      <c r="H80" s="118">
        <f>G80/F80*100</f>
        <v>98.665601840020443</v>
      </c>
    </row>
    <row r="81" spans="1:10" ht="26.25" customHeight="1" x14ac:dyDescent="0.3">
      <c r="A81" s="93">
        <v>13952</v>
      </c>
      <c r="B81" s="94" t="s">
        <v>138</v>
      </c>
      <c r="C81" s="95">
        <v>2800</v>
      </c>
      <c r="D81" s="81">
        <v>2190</v>
      </c>
      <c r="E81" s="92"/>
      <c r="F81" s="95">
        <v>3300</v>
      </c>
      <c r="G81" s="118">
        <v>2265</v>
      </c>
      <c r="H81" s="118">
        <f t="shared" ref="H81:H82" si="7">G81/F81*100</f>
        <v>68.63636363636364</v>
      </c>
    </row>
    <row r="82" spans="1:10" ht="26.25" customHeight="1" x14ac:dyDescent="0.3">
      <c r="A82" s="93">
        <v>13953</v>
      </c>
      <c r="B82" s="94" t="s">
        <v>122</v>
      </c>
      <c r="C82" s="95">
        <v>16700</v>
      </c>
      <c r="D82" s="81">
        <v>16282.41</v>
      </c>
      <c r="E82" s="88"/>
      <c r="F82" s="95">
        <v>8910</v>
      </c>
      <c r="G82" s="118">
        <v>8909</v>
      </c>
      <c r="H82" s="118">
        <f t="shared" si="7"/>
        <v>99.988776655443317</v>
      </c>
    </row>
    <row r="83" spans="1:10" ht="26.25" customHeight="1" x14ac:dyDescent="0.3">
      <c r="A83" s="93">
        <v>13918</v>
      </c>
      <c r="B83" s="120" t="s">
        <v>121</v>
      </c>
      <c r="C83" s="117"/>
      <c r="D83" s="81"/>
      <c r="E83" s="88"/>
      <c r="F83" s="95">
        <v>0</v>
      </c>
      <c r="G83" s="98"/>
      <c r="H83" s="98"/>
    </row>
    <row r="84" spans="1:10" ht="26.25" customHeight="1" x14ac:dyDescent="0.3">
      <c r="B84" s="121"/>
      <c r="C84" s="117"/>
      <c r="D84" s="122"/>
      <c r="E84" s="122"/>
    </row>
    <row r="85" spans="1:10" ht="26.25" customHeight="1" x14ac:dyDescent="0.3">
      <c r="A85" s="89">
        <v>1400</v>
      </c>
      <c r="B85" s="90" t="s">
        <v>123</v>
      </c>
      <c r="C85" s="91">
        <f>C86+C87+C88+C89</f>
        <v>258920</v>
      </c>
      <c r="D85" s="87">
        <f>D86+D87+D88+D89</f>
        <v>244066.38999999998</v>
      </c>
      <c r="E85" s="92">
        <f>D85/C85*100</f>
        <v>94.263243472887368</v>
      </c>
      <c r="F85" s="91">
        <f>F86+F87+F88+F89</f>
        <v>288000</v>
      </c>
      <c r="G85" s="87">
        <f>G86+G87+G88+G89</f>
        <v>273645.90999999997</v>
      </c>
      <c r="H85" s="91">
        <f>G85/F85*100</f>
        <v>95.015940972222211</v>
      </c>
    </row>
    <row r="86" spans="1:10" ht="26.25" customHeight="1" x14ac:dyDescent="0.3">
      <c r="A86" s="93">
        <v>14010</v>
      </c>
      <c r="B86" s="94" t="s">
        <v>124</v>
      </c>
      <c r="C86" s="95">
        <v>35000</v>
      </c>
      <c r="D86" s="81">
        <v>30507.56</v>
      </c>
      <c r="E86" s="92">
        <f>D86/C86*100</f>
        <v>87.164457142857145</v>
      </c>
      <c r="F86" s="95">
        <v>35000</v>
      </c>
      <c r="G86" s="81">
        <v>29960.27</v>
      </c>
      <c r="H86" s="91">
        <f>G86/F86*100</f>
        <v>85.600771428571434</v>
      </c>
    </row>
    <row r="87" spans="1:10" ht="26.25" customHeight="1" x14ac:dyDescent="0.3">
      <c r="A87" s="93">
        <v>14020</v>
      </c>
      <c r="B87" s="94" t="s">
        <v>125</v>
      </c>
      <c r="C87" s="95">
        <v>142520</v>
      </c>
      <c r="D87" s="81">
        <v>140910</v>
      </c>
      <c r="E87" s="92">
        <f>D87/C87*100</f>
        <v>98.870333988212181</v>
      </c>
      <c r="F87" s="95">
        <v>168000</v>
      </c>
      <c r="G87" s="81">
        <v>167877.74</v>
      </c>
      <c r="H87" s="91">
        <f>G87/F87*100</f>
        <v>99.927226190476176</v>
      </c>
      <c r="J87" s="134"/>
    </row>
    <row r="88" spans="1:10" ht="26.25" customHeight="1" x14ac:dyDescent="0.3">
      <c r="A88" s="93">
        <v>14040</v>
      </c>
      <c r="B88" s="94" t="s">
        <v>126</v>
      </c>
      <c r="C88" s="95">
        <v>50000</v>
      </c>
      <c r="D88" s="81">
        <v>41251.269999999997</v>
      </c>
      <c r="E88" s="92">
        <f>D88/C88*100</f>
        <v>82.502539999999996</v>
      </c>
      <c r="F88" s="95">
        <v>45000</v>
      </c>
      <c r="G88" s="81">
        <v>40922.199999999997</v>
      </c>
      <c r="H88" s="91">
        <f>G88/F88*100</f>
        <v>90.938222222222223</v>
      </c>
    </row>
    <row r="89" spans="1:10" ht="26.25" customHeight="1" x14ac:dyDescent="0.3">
      <c r="A89" s="93">
        <v>14050</v>
      </c>
      <c r="B89" s="94" t="s">
        <v>127</v>
      </c>
      <c r="C89" s="95">
        <v>31400</v>
      </c>
      <c r="D89" s="81">
        <v>31397.56</v>
      </c>
      <c r="E89" s="92">
        <f>D89/C89*100</f>
        <v>99.992229299363061</v>
      </c>
      <c r="F89" s="95">
        <v>40000</v>
      </c>
      <c r="G89" s="81">
        <v>34885.699999999997</v>
      </c>
      <c r="H89" s="91">
        <f>G89/F89*100</f>
        <v>87.214249999999993</v>
      </c>
    </row>
    <row r="90" spans="1:10" ht="26.25" customHeight="1" x14ac:dyDescent="0.3"/>
    <row r="91" spans="1:10" ht="26.25" customHeight="1" x14ac:dyDescent="0.3">
      <c r="A91" s="89">
        <v>14100</v>
      </c>
      <c r="B91" s="90" t="s">
        <v>139</v>
      </c>
      <c r="C91" s="91">
        <f>C93+C92</f>
        <v>4000</v>
      </c>
      <c r="D91" s="87"/>
      <c r="E91" s="92"/>
      <c r="F91" s="91">
        <f>F93+F92</f>
        <v>35400</v>
      </c>
      <c r="G91" s="87">
        <f>G93</f>
        <v>29877.599999999999</v>
      </c>
      <c r="H91" s="87">
        <f>G91/F91*100</f>
        <v>84.399999999999991</v>
      </c>
    </row>
    <row r="92" spans="1:10" ht="26.25" customHeight="1" x14ac:dyDescent="0.3">
      <c r="A92" s="123">
        <v>14110</v>
      </c>
      <c r="B92" s="94" t="s">
        <v>140</v>
      </c>
      <c r="C92" s="91"/>
      <c r="D92" s="87"/>
      <c r="E92" s="92"/>
      <c r="F92" s="118"/>
      <c r="G92" s="87"/>
      <c r="H92" s="87"/>
    </row>
    <row r="93" spans="1:10" ht="26.25" customHeight="1" x14ac:dyDescent="0.3">
      <c r="A93" s="123">
        <v>14140</v>
      </c>
      <c r="B93" s="94" t="s">
        <v>141</v>
      </c>
      <c r="C93" s="118">
        <v>4000</v>
      </c>
      <c r="D93" s="87"/>
      <c r="E93" s="92"/>
      <c r="F93" s="118">
        <v>35400</v>
      </c>
      <c r="G93" s="81">
        <v>29877.599999999999</v>
      </c>
      <c r="H93" s="87">
        <f t="shared" ref="H93" si="8">G93/F93*100</f>
        <v>84.399999999999991</v>
      </c>
    </row>
    <row r="94" spans="1:10" ht="26.25" customHeight="1" x14ac:dyDescent="0.3">
      <c r="A94" s="89">
        <v>1420</v>
      </c>
      <c r="B94" s="90" t="s">
        <v>128</v>
      </c>
      <c r="C94" s="91">
        <f>C95+C96+C97</f>
        <v>17600</v>
      </c>
      <c r="D94" s="87">
        <f>D95+D97</f>
        <v>8616.68</v>
      </c>
      <c r="E94" s="92">
        <f>D94/C94*100</f>
        <v>48.958409090909093</v>
      </c>
      <c r="F94" s="91">
        <f>F97+F95</f>
        <v>30000</v>
      </c>
      <c r="G94" s="87">
        <f>G95+G97</f>
        <v>17589.38</v>
      </c>
      <c r="H94" s="87">
        <f>G94/F94*100</f>
        <v>58.631266666666669</v>
      </c>
    </row>
    <row r="95" spans="1:10" ht="26.25" customHeight="1" x14ac:dyDescent="0.3">
      <c r="A95" s="93">
        <v>14210</v>
      </c>
      <c r="B95" s="94" t="s">
        <v>129</v>
      </c>
      <c r="C95" s="95">
        <v>7000</v>
      </c>
      <c r="D95" s="81">
        <v>2607.98</v>
      </c>
      <c r="E95" s="92">
        <f>D95/C95*100</f>
        <v>37.256857142857143</v>
      </c>
      <c r="F95" s="95">
        <v>20000</v>
      </c>
      <c r="G95" s="81">
        <v>12896.08</v>
      </c>
      <c r="H95" s="161">
        <f>G95/F95*100</f>
        <v>64.480400000000003</v>
      </c>
    </row>
    <row r="96" spans="1:10" ht="26.25" customHeight="1" x14ac:dyDescent="0.3">
      <c r="A96" s="93">
        <v>14220</v>
      </c>
      <c r="B96" s="94" t="s">
        <v>130</v>
      </c>
      <c r="C96" s="95">
        <v>0</v>
      </c>
      <c r="D96" s="81"/>
      <c r="E96" s="88"/>
      <c r="F96" s="95">
        <v>0</v>
      </c>
      <c r="G96" s="81"/>
      <c r="H96" s="161">
        <v>0</v>
      </c>
    </row>
    <row r="97" spans="1:9" ht="26.25" customHeight="1" x14ac:dyDescent="0.3">
      <c r="A97" s="93">
        <v>14230</v>
      </c>
      <c r="B97" s="94" t="s">
        <v>131</v>
      </c>
      <c r="C97" s="95">
        <v>10600</v>
      </c>
      <c r="D97" s="81">
        <v>6008.7</v>
      </c>
      <c r="E97" s="92">
        <f>D97/C97*100</f>
        <v>56.685849056603779</v>
      </c>
      <c r="F97" s="95">
        <v>10000</v>
      </c>
      <c r="G97" s="81">
        <v>4693.3</v>
      </c>
      <c r="H97" s="161">
        <f>G97/F97*100</f>
        <v>46.933</v>
      </c>
    </row>
    <row r="98" spans="1:9" ht="26.25" customHeight="1" x14ac:dyDescent="0.3">
      <c r="A98" s="96"/>
      <c r="B98" s="202"/>
      <c r="C98" s="202"/>
      <c r="D98" s="202"/>
      <c r="E98" s="202"/>
      <c r="F98" s="202"/>
      <c r="G98" s="119"/>
      <c r="H98" s="132"/>
    </row>
    <row r="99" spans="1:9" ht="26.25" customHeight="1" x14ac:dyDescent="0.3">
      <c r="B99" s="203"/>
      <c r="C99" s="203"/>
      <c r="D99" s="203"/>
      <c r="E99" s="203"/>
      <c r="F99" s="203"/>
    </row>
    <row r="100" spans="1:9" ht="26.25" customHeight="1" x14ac:dyDescent="0.3">
      <c r="A100" s="89">
        <v>1430</v>
      </c>
      <c r="B100" s="90" t="s">
        <v>132</v>
      </c>
      <c r="C100" s="91">
        <f>C101</f>
        <v>139750</v>
      </c>
      <c r="D100" s="91">
        <f>D101</f>
        <v>116333.05</v>
      </c>
      <c r="E100" s="81">
        <f>D100/C100*100</f>
        <v>83.243685152057239</v>
      </c>
      <c r="F100" s="91">
        <f>F101</f>
        <v>200000</v>
      </c>
      <c r="G100" s="138">
        <f>G101</f>
        <v>129450.14</v>
      </c>
      <c r="H100" s="97">
        <f>G100/F100*100</f>
        <v>64.725070000000002</v>
      </c>
    </row>
    <row r="101" spans="1:9" ht="26.25" customHeight="1" x14ac:dyDescent="0.3">
      <c r="A101" s="93">
        <v>14310</v>
      </c>
      <c r="B101" s="94" t="s">
        <v>133</v>
      </c>
      <c r="C101" s="95">
        <v>139750</v>
      </c>
      <c r="D101" s="81">
        <v>116333.05</v>
      </c>
      <c r="E101" s="81">
        <f>D101/C101*100</f>
        <v>83.243685152057239</v>
      </c>
      <c r="F101" s="95">
        <v>200000</v>
      </c>
      <c r="G101" s="162">
        <v>129450.14</v>
      </c>
      <c r="H101" s="161">
        <f>G101/F101*100</f>
        <v>64.725070000000002</v>
      </c>
    </row>
    <row r="102" spans="1:9" ht="26.25" customHeight="1" x14ac:dyDescent="0.3">
      <c r="A102" s="96"/>
      <c r="B102" s="124"/>
      <c r="C102" s="125"/>
      <c r="D102" s="132"/>
      <c r="E102" s="126"/>
      <c r="F102" s="125"/>
      <c r="G102" s="132"/>
      <c r="H102" s="97"/>
    </row>
    <row r="103" spans="1:9" ht="26.25" customHeight="1" x14ac:dyDescent="0.3">
      <c r="A103" s="88">
        <v>14410</v>
      </c>
      <c r="B103" s="88" t="s">
        <v>142</v>
      </c>
      <c r="C103" s="88"/>
      <c r="D103" s="88"/>
      <c r="E103" s="88"/>
      <c r="F103" s="111">
        <v>7700</v>
      </c>
      <c r="G103" s="181">
        <v>7687.51</v>
      </c>
      <c r="H103" s="88"/>
      <c r="I103" s="134"/>
    </row>
    <row r="104" spans="1:9" ht="26.25" customHeight="1" x14ac:dyDescent="0.3">
      <c r="A104" s="88">
        <v>14510</v>
      </c>
      <c r="B104" s="88" t="s">
        <v>134</v>
      </c>
      <c r="C104" s="87">
        <v>1200</v>
      </c>
      <c r="D104" s="87"/>
      <c r="E104" s="88"/>
      <c r="F104" s="87"/>
      <c r="G104" s="138"/>
      <c r="H104" s="127"/>
    </row>
    <row r="105" spans="1:9" ht="26.25" customHeight="1" x14ac:dyDescent="0.3">
      <c r="A105" s="88">
        <v>14510</v>
      </c>
      <c r="B105" s="88" t="s">
        <v>134</v>
      </c>
      <c r="C105" s="81">
        <v>1200</v>
      </c>
      <c r="D105" s="88"/>
      <c r="E105" s="88"/>
      <c r="F105" s="81"/>
      <c r="G105" s="139"/>
      <c r="H105" s="88"/>
    </row>
    <row r="106" spans="1:9" ht="26.25" customHeight="1" x14ac:dyDescent="0.3">
      <c r="C106" s="88"/>
      <c r="D106" s="118"/>
      <c r="E106" s="88"/>
      <c r="F106" s="88"/>
      <c r="G106" s="163"/>
      <c r="H106" s="88"/>
    </row>
    <row r="107" spans="1:9" ht="26.25" customHeight="1" x14ac:dyDescent="0.3">
      <c r="C107" s="81"/>
      <c r="D107" s="88"/>
      <c r="E107" s="88"/>
      <c r="F107" s="88"/>
      <c r="G107" s="139"/>
      <c r="H107" s="88"/>
    </row>
    <row r="108" spans="1:9" ht="26.25" customHeight="1" x14ac:dyDescent="0.3">
      <c r="C108" s="87">
        <f>C104+C100+C94+C85+C79+C60+C51+C39+C28+C21+C13+C5+C91</f>
        <v>1860739</v>
      </c>
      <c r="D108" s="87">
        <f>D5+D13+D21+D39+D51+D79+D85+D94+D100+D60+D28</f>
        <v>1448650.44</v>
      </c>
      <c r="E108" s="88"/>
      <c r="F108" s="80">
        <f>F5+F13+F21+F28+F39+F51+F60+F79+F85+F91+F94+F100+F103</f>
        <v>2410803.04</v>
      </c>
      <c r="G108" s="138">
        <f>G5+G13+G21+G28+G39+G51+G60+G71+G79+G85+G91+G94+G100+G103</f>
        <v>1730760.0799999998</v>
      </c>
      <c r="H108" s="164">
        <f>G108/F108*100</f>
        <v>71.791849076148495</v>
      </c>
    </row>
    <row r="109" spans="1:9" ht="26.25" customHeight="1" x14ac:dyDescent="0.3">
      <c r="G109" s="140"/>
      <c r="H109" s="134"/>
    </row>
    <row r="110" spans="1:9" ht="26.25" customHeight="1" x14ac:dyDescent="0.3">
      <c r="F110" s="134"/>
      <c r="G110" s="140"/>
    </row>
    <row r="111" spans="1:9" ht="26.25" customHeight="1" x14ac:dyDescent="0.3">
      <c r="D111" s="134"/>
      <c r="F111" s="134"/>
      <c r="G111" s="140" t="s">
        <v>153</v>
      </c>
    </row>
    <row r="112" spans="1:9" x14ac:dyDescent="0.3">
      <c r="E112" s="134"/>
      <c r="F112" s="134"/>
      <c r="G112" s="140"/>
    </row>
  </sheetData>
  <mergeCells count="11">
    <mergeCell ref="B69:F70"/>
    <mergeCell ref="B77:E78"/>
    <mergeCell ref="B98:F99"/>
    <mergeCell ref="A11:H12"/>
    <mergeCell ref="B26:F27"/>
    <mergeCell ref="B37:E38"/>
    <mergeCell ref="B49:F50"/>
    <mergeCell ref="A57:A59"/>
    <mergeCell ref="B57:F59"/>
    <mergeCell ref="G57:G59"/>
    <mergeCell ref="H57:H59"/>
  </mergeCells>
  <pageMargins left="0.7" right="0.7" top="0.75" bottom="0.75" header="0.3" footer="0.3"/>
  <pageSetup scale="33" orientation="portrait" verticalDpi="0" r:id="rId1"/>
  <rowBreaks count="1" manualBreakCount="1">
    <brk id="7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view="pageBreakPreview" zoomScale="60" workbookViewId="0">
      <selection activeCell="I15" sqref="I15"/>
    </sheetView>
  </sheetViews>
  <sheetFormatPr defaultRowHeight="15.75" x14ac:dyDescent="0.25"/>
  <cols>
    <col min="1" max="1" width="10.42578125" style="7" bestFit="1" customWidth="1"/>
    <col min="2" max="2" width="14.5703125" style="106" bestFit="1" customWidth="1"/>
    <col min="3" max="3" width="9.140625" style="106"/>
    <col min="4" max="4" width="28.85546875" style="106" customWidth="1"/>
    <col min="5" max="5" width="27.42578125" style="106" customWidth="1"/>
    <col min="6" max="6" width="20.42578125" style="7" customWidth="1"/>
    <col min="7" max="7" width="17.85546875" style="7" customWidth="1"/>
    <col min="8" max="8" width="20.7109375" style="7" customWidth="1"/>
    <col min="9" max="9" width="21.42578125" style="7" customWidth="1"/>
    <col min="10" max="10" width="20.5703125" style="106" customWidth="1"/>
    <col min="11" max="16384" width="9.140625" style="106"/>
  </cols>
  <sheetData>
    <row r="1" spans="1:10" x14ac:dyDescent="0.25">
      <c r="B1" s="222"/>
      <c r="C1" s="222"/>
      <c r="D1" s="222"/>
    </row>
    <row r="2" spans="1:10" x14ac:dyDescent="0.25">
      <c r="A2" s="8" t="s">
        <v>19</v>
      </c>
      <c r="B2" s="223" t="s">
        <v>44</v>
      </c>
      <c r="C2" s="223"/>
      <c r="D2" s="223"/>
      <c r="E2" s="223"/>
      <c r="F2" s="223"/>
      <c r="G2" s="223"/>
      <c r="H2" s="9"/>
    </row>
    <row r="3" spans="1:10" ht="16.5" thickBot="1" x14ac:dyDescent="0.3">
      <c r="B3" s="224"/>
      <c r="C3" s="224"/>
      <c r="D3" s="224"/>
      <c r="E3" s="56"/>
    </row>
    <row r="4" spans="1:10" ht="16.5" thickBot="1" x14ac:dyDescent="0.3">
      <c r="A4" s="10"/>
      <c r="B4" s="225"/>
      <c r="C4" s="225"/>
      <c r="D4" s="226"/>
      <c r="E4" s="107"/>
      <c r="F4" s="227" t="s">
        <v>54</v>
      </c>
      <c r="G4" s="228"/>
      <c r="H4" s="11"/>
      <c r="I4" s="108" t="s">
        <v>143</v>
      </c>
      <c r="J4" s="11"/>
    </row>
    <row r="5" spans="1:10" ht="29.25" customHeight="1" x14ac:dyDescent="0.25">
      <c r="A5" s="215">
        <v>30000</v>
      </c>
      <c r="B5" s="217" t="s">
        <v>20</v>
      </c>
      <c r="C5" s="218"/>
      <c r="D5" s="219"/>
      <c r="E5" s="220" t="s">
        <v>53</v>
      </c>
      <c r="F5" s="220" t="s">
        <v>149</v>
      </c>
      <c r="G5" s="220" t="s">
        <v>23</v>
      </c>
      <c r="H5" s="220" t="s">
        <v>144</v>
      </c>
      <c r="I5" s="220" t="s">
        <v>149</v>
      </c>
      <c r="J5" s="44" t="s">
        <v>10</v>
      </c>
    </row>
    <row r="6" spans="1:10" ht="16.5" thickBot="1" x14ac:dyDescent="0.3">
      <c r="A6" s="216"/>
      <c r="B6" s="238" t="s">
        <v>21</v>
      </c>
      <c r="C6" s="239"/>
      <c r="D6" s="240"/>
      <c r="E6" s="221"/>
      <c r="F6" s="221"/>
      <c r="G6" s="221"/>
      <c r="H6" s="221"/>
      <c r="I6" s="221"/>
      <c r="J6" s="44"/>
    </row>
    <row r="7" spans="1:10" ht="27.75" customHeight="1" thickBot="1" x14ac:dyDescent="0.3">
      <c r="A7" s="43"/>
      <c r="B7" s="241" t="s">
        <v>25</v>
      </c>
      <c r="C7" s="241"/>
      <c r="D7" s="242"/>
      <c r="E7" s="12">
        <f>E9</f>
        <v>77988</v>
      </c>
      <c r="F7" s="12">
        <f>F9</f>
        <v>16481</v>
      </c>
      <c r="G7" s="45">
        <f>F7/E7*100</f>
        <v>21.13273837000564</v>
      </c>
      <c r="H7" s="12">
        <f>H9</f>
        <v>195800</v>
      </c>
      <c r="I7" s="12">
        <f>I9</f>
        <v>154491.94</v>
      </c>
      <c r="J7" s="45">
        <f>I7/H7*100</f>
        <v>78.902931562819205</v>
      </c>
    </row>
    <row r="8" spans="1:10" ht="16.5" thickBot="1" x14ac:dyDescent="0.3">
      <c r="B8" s="243"/>
      <c r="C8" s="243"/>
      <c r="D8" s="243"/>
      <c r="E8" s="7"/>
      <c r="G8" s="106"/>
    </row>
    <row r="9" spans="1:10" x14ac:dyDescent="0.25">
      <c r="A9" s="229" t="s">
        <v>49</v>
      </c>
      <c r="B9" s="231" t="s">
        <v>40</v>
      </c>
      <c r="C9" s="232"/>
      <c r="D9" s="232"/>
      <c r="E9" s="235">
        <f>E12+E15+E17+E19</f>
        <v>77988</v>
      </c>
      <c r="F9" s="235">
        <f>F17</f>
        <v>16481</v>
      </c>
      <c r="G9" s="236"/>
      <c r="H9" s="235">
        <f>H11+H13+H14+H15+H16+H17+H18+H19+H20</f>
        <v>195800</v>
      </c>
      <c r="I9" s="235">
        <f>I15+I19</f>
        <v>154491.94</v>
      </c>
      <c r="J9" s="236">
        <f>I9/H9*100</f>
        <v>78.902931562819205</v>
      </c>
    </row>
    <row r="10" spans="1:10" ht="16.5" thickBot="1" x14ac:dyDescent="0.3">
      <c r="A10" s="230"/>
      <c r="B10" s="233"/>
      <c r="C10" s="234"/>
      <c r="D10" s="234"/>
      <c r="E10" s="235"/>
      <c r="F10" s="235"/>
      <c r="G10" s="237"/>
      <c r="H10" s="235"/>
      <c r="I10" s="235"/>
      <c r="J10" s="237"/>
    </row>
    <row r="11" spans="1:10" ht="57.75" customHeight="1" thickBot="1" x14ac:dyDescent="0.3">
      <c r="A11" s="13">
        <v>8001</v>
      </c>
      <c r="B11" s="245" t="s">
        <v>45</v>
      </c>
      <c r="C11" s="246"/>
      <c r="D11" s="247"/>
      <c r="E11" s="41">
        <v>0</v>
      </c>
      <c r="F11" s="41"/>
      <c r="G11" s="6" t="s">
        <v>145</v>
      </c>
      <c r="H11" s="41"/>
      <c r="I11" s="41"/>
      <c r="J11" s="6"/>
    </row>
    <row r="12" spans="1:10" ht="57.75" customHeight="1" thickBot="1" x14ac:dyDescent="0.3">
      <c r="A12" s="43">
        <v>12907</v>
      </c>
      <c r="B12" s="244" t="s">
        <v>46</v>
      </c>
      <c r="C12" s="244"/>
      <c r="D12" s="244"/>
      <c r="E12" s="42">
        <v>10000</v>
      </c>
      <c r="F12" s="42"/>
      <c r="G12" s="45"/>
      <c r="H12" s="42"/>
      <c r="I12" s="42"/>
      <c r="J12" s="45"/>
    </row>
    <row r="13" spans="1:10" ht="57.75" customHeight="1" thickBot="1" x14ac:dyDescent="0.3">
      <c r="A13" s="64">
        <v>12609</v>
      </c>
      <c r="B13" s="245" t="s">
        <v>47</v>
      </c>
      <c r="C13" s="246"/>
      <c r="D13" s="247"/>
      <c r="E13" s="41">
        <v>0</v>
      </c>
      <c r="F13" s="41"/>
      <c r="G13" s="45"/>
      <c r="H13" s="41"/>
      <c r="I13" s="41"/>
      <c r="J13" s="45"/>
    </row>
    <row r="14" spans="1:10" ht="57.75" customHeight="1" thickBot="1" x14ac:dyDescent="0.3">
      <c r="A14" s="13">
        <v>12979</v>
      </c>
      <c r="B14" s="245" t="s">
        <v>48</v>
      </c>
      <c r="C14" s="246"/>
      <c r="D14" s="247"/>
      <c r="E14" s="42">
        <v>0</v>
      </c>
      <c r="F14" s="42"/>
      <c r="G14" s="45"/>
      <c r="H14" s="42"/>
      <c r="I14" s="42"/>
      <c r="J14" s="45"/>
    </row>
    <row r="15" spans="1:10" ht="57.75" customHeight="1" thickBot="1" x14ac:dyDescent="0.3">
      <c r="A15" s="13">
        <v>13431</v>
      </c>
      <c r="B15" s="248" t="s">
        <v>52</v>
      </c>
      <c r="C15" s="249"/>
      <c r="D15" s="250"/>
      <c r="E15" s="42">
        <v>2988</v>
      </c>
      <c r="F15" s="42"/>
      <c r="G15" s="45"/>
      <c r="H15" s="42">
        <v>170000</v>
      </c>
      <c r="I15" s="42">
        <f>96262.19+35009.75</f>
        <v>131271.94</v>
      </c>
      <c r="J15" s="45">
        <f>I15/H15*100</f>
        <v>77.218788235294127</v>
      </c>
    </row>
    <row r="16" spans="1:10" ht="57.75" customHeight="1" thickBot="1" x14ac:dyDescent="0.3">
      <c r="A16" s="13">
        <v>13877</v>
      </c>
      <c r="B16" s="245" t="s">
        <v>56</v>
      </c>
      <c r="C16" s="246"/>
      <c r="D16" s="247"/>
      <c r="E16" s="42">
        <v>0</v>
      </c>
      <c r="F16" s="42"/>
      <c r="G16" s="45"/>
      <c r="H16" s="42">
        <v>0</v>
      </c>
      <c r="I16" s="42"/>
      <c r="J16" s="45"/>
    </row>
    <row r="17" spans="1:10" ht="57.75" customHeight="1" x14ac:dyDescent="0.25">
      <c r="A17" s="160">
        <v>14311</v>
      </c>
      <c r="B17" s="251" t="s">
        <v>51</v>
      </c>
      <c r="C17" s="252"/>
      <c r="D17" s="253"/>
      <c r="E17" s="42">
        <v>25000</v>
      </c>
      <c r="F17" s="42">
        <v>16481</v>
      </c>
      <c r="G17" s="45">
        <f>F17/E17*100</f>
        <v>65.924000000000007</v>
      </c>
      <c r="H17" s="42"/>
      <c r="I17" s="42"/>
      <c r="J17" s="45"/>
    </row>
    <row r="18" spans="1:10" ht="57.75" customHeight="1" x14ac:dyDescent="0.25">
      <c r="A18" s="43">
        <v>14219</v>
      </c>
      <c r="B18" s="254" t="s">
        <v>57</v>
      </c>
      <c r="C18" s="255"/>
      <c r="D18" s="256"/>
      <c r="E18" s="42">
        <v>0</v>
      </c>
      <c r="F18" s="42"/>
      <c r="G18" s="45"/>
      <c r="H18" s="42">
        <v>0</v>
      </c>
      <c r="I18" s="42"/>
      <c r="J18" s="45"/>
    </row>
    <row r="19" spans="1:10" ht="57.75" customHeight="1" x14ac:dyDescent="0.25">
      <c r="A19" s="43">
        <v>14312</v>
      </c>
      <c r="B19" s="244" t="s">
        <v>55</v>
      </c>
      <c r="C19" s="244"/>
      <c r="D19" s="244"/>
      <c r="E19" s="42">
        <v>40000</v>
      </c>
      <c r="F19" s="42"/>
      <c r="G19" s="45"/>
      <c r="H19" s="42">
        <v>25800</v>
      </c>
      <c r="I19" s="42">
        <v>23220</v>
      </c>
      <c r="J19" s="45">
        <f>I19/H19*100</f>
        <v>90</v>
      </c>
    </row>
    <row r="20" spans="1:10" ht="49.5" customHeight="1" x14ac:dyDescent="0.25">
      <c r="A20" s="61">
        <v>15554</v>
      </c>
      <c r="B20" s="130" t="s">
        <v>146</v>
      </c>
      <c r="C20" s="6"/>
      <c r="D20" s="6"/>
      <c r="E20" s="42"/>
      <c r="F20" s="61"/>
      <c r="G20" s="61"/>
      <c r="H20" s="131">
        <v>0</v>
      </c>
      <c r="I20" s="61"/>
      <c r="J20" s="6"/>
    </row>
    <row r="21" spans="1:10" x14ac:dyDescent="0.25">
      <c r="E21" s="63"/>
    </row>
  </sheetData>
  <mergeCells count="32">
    <mergeCell ref="B19:D19"/>
    <mergeCell ref="H9:H10"/>
    <mergeCell ref="I9:I10"/>
    <mergeCell ref="J9:J10"/>
    <mergeCell ref="B11:D11"/>
    <mergeCell ref="B12:D12"/>
    <mergeCell ref="B13:D13"/>
    <mergeCell ref="B14:D14"/>
    <mergeCell ref="B15:D15"/>
    <mergeCell ref="B16:D16"/>
    <mergeCell ref="B17:D17"/>
    <mergeCell ref="B18:D18"/>
    <mergeCell ref="H5:H6"/>
    <mergeCell ref="I5:I6"/>
    <mergeCell ref="B6:D6"/>
    <mergeCell ref="B7:D7"/>
    <mergeCell ref="B8:D8"/>
    <mergeCell ref="A9:A10"/>
    <mergeCell ref="B9:D10"/>
    <mergeCell ref="E9:E10"/>
    <mergeCell ref="F9:F10"/>
    <mergeCell ref="G9:G10"/>
    <mergeCell ref="B1:D1"/>
    <mergeCell ref="B2:G2"/>
    <mergeCell ref="B3:D3"/>
    <mergeCell ref="B4:D4"/>
    <mergeCell ref="F4:G4"/>
    <mergeCell ref="A5:A6"/>
    <mergeCell ref="B5:D5"/>
    <mergeCell ref="E5:E6"/>
    <mergeCell ref="F5:F6"/>
    <mergeCell ref="G5:G6"/>
  </mergeCells>
  <pageMargins left="0.7" right="0.7" top="0.75" bottom="0.75" header="0.3" footer="0.3"/>
  <pageSetup scale="4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4"/>
  <sheetViews>
    <sheetView view="pageBreakPreview" zoomScale="60" workbookViewId="0">
      <selection activeCell="I25" sqref="I25"/>
    </sheetView>
  </sheetViews>
  <sheetFormatPr defaultRowHeight="15.75" x14ac:dyDescent="0.25"/>
  <cols>
    <col min="1" max="1" width="24.42578125" style="2" customWidth="1"/>
    <col min="2" max="2" width="26.140625" style="2" customWidth="1"/>
    <col min="3" max="3" width="18.5703125" style="2" customWidth="1"/>
    <col min="4" max="4" width="19.28515625" style="2" customWidth="1"/>
    <col min="5" max="5" width="19.7109375" style="2" customWidth="1"/>
    <col min="6" max="6" width="20.7109375" style="2" customWidth="1"/>
    <col min="7" max="7" width="20" style="2" customWidth="1"/>
    <col min="8" max="8" width="16.85546875" style="2" customWidth="1"/>
    <col min="9" max="9" width="15.85546875" style="2" customWidth="1"/>
    <col min="10" max="10" width="13.5703125" style="2" bestFit="1" customWidth="1"/>
    <col min="11" max="11" width="9.140625" style="2"/>
    <col min="12" max="12" width="9.85546875" style="2" customWidth="1"/>
    <col min="13" max="16384" width="9.140625" style="2"/>
  </cols>
  <sheetData>
    <row r="1" spans="1:8" ht="16.5" thickBot="1" x14ac:dyDescent="0.3">
      <c r="A1" s="14" t="s">
        <v>26</v>
      </c>
      <c r="B1" s="259" t="s">
        <v>27</v>
      </c>
      <c r="C1" s="259"/>
      <c r="D1" s="259"/>
      <c r="E1" s="259"/>
      <c r="F1" s="259"/>
    </row>
    <row r="2" spans="1:8" ht="16.5" thickBot="1" x14ac:dyDescent="0.3">
      <c r="A2" s="15"/>
      <c r="B2" s="16"/>
      <c r="C2" s="60"/>
      <c r="D2" s="18" t="s">
        <v>54</v>
      </c>
      <c r="E2" s="19"/>
      <c r="F2" s="17"/>
      <c r="G2" s="18" t="s">
        <v>143</v>
      </c>
      <c r="H2" s="19"/>
    </row>
    <row r="3" spans="1:8" ht="31.5" x14ac:dyDescent="0.25">
      <c r="A3" s="260">
        <v>21000</v>
      </c>
      <c r="B3" s="20" t="s">
        <v>28</v>
      </c>
      <c r="C3" s="220" t="s">
        <v>22</v>
      </c>
      <c r="D3" s="220" t="s">
        <v>149</v>
      </c>
      <c r="E3" s="220" t="s">
        <v>24</v>
      </c>
      <c r="F3" s="220" t="s">
        <v>22</v>
      </c>
      <c r="G3" s="220" t="s">
        <v>149</v>
      </c>
      <c r="H3" s="220" t="s">
        <v>24</v>
      </c>
    </row>
    <row r="4" spans="1:8" ht="32.25" thickBot="1" x14ac:dyDescent="0.3">
      <c r="A4" s="261"/>
      <c r="B4" s="20" t="s">
        <v>21</v>
      </c>
      <c r="C4" s="221"/>
      <c r="D4" s="221"/>
      <c r="E4" s="258"/>
      <c r="F4" s="221"/>
      <c r="G4" s="221"/>
      <c r="H4" s="258"/>
    </row>
    <row r="5" spans="1:8" ht="53.25" customHeight="1" thickBot="1" x14ac:dyDescent="0.3">
      <c r="A5" s="15"/>
      <c r="B5" s="21" t="s">
        <v>29</v>
      </c>
      <c r="C5" s="54">
        <f>C7</f>
        <v>140000</v>
      </c>
      <c r="D5" s="54">
        <f>D7</f>
        <v>116533</v>
      </c>
      <c r="E5" s="55">
        <f>E7</f>
        <v>0.83237857142857141</v>
      </c>
      <c r="F5" s="54">
        <f>F7</f>
        <v>128312.6</v>
      </c>
      <c r="G5" s="54">
        <f>G7</f>
        <v>128312.6</v>
      </c>
      <c r="H5" s="55">
        <f>G5/F5</f>
        <v>1</v>
      </c>
    </row>
    <row r="6" spans="1:8" ht="16.5" thickBot="1" x14ac:dyDescent="0.3">
      <c r="B6" s="5"/>
      <c r="C6" s="106"/>
      <c r="D6" s="106"/>
      <c r="E6" s="106"/>
      <c r="H6" s="55"/>
    </row>
    <row r="7" spans="1:8" ht="27.75" customHeight="1" thickBot="1" x14ac:dyDescent="0.3">
      <c r="A7" s="22">
        <v>2100</v>
      </c>
      <c r="B7" s="23" t="s">
        <v>30</v>
      </c>
      <c r="C7" s="24">
        <f>C8</f>
        <v>140000</v>
      </c>
      <c r="D7" s="24">
        <f>D8</f>
        <v>116533</v>
      </c>
      <c r="E7" s="25">
        <f>E8</f>
        <v>0.83237857142857141</v>
      </c>
      <c r="F7" s="24">
        <f>F8</f>
        <v>128312.6</v>
      </c>
      <c r="G7" s="24">
        <f>G8</f>
        <v>128312.6</v>
      </c>
      <c r="H7" s="55">
        <f t="shared" ref="H7:H8" si="0">G7/F7</f>
        <v>1</v>
      </c>
    </row>
    <row r="8" spans="1:8" ht="32.25" thickBot="1" x14ac:dyDescent="0.3">
      <c r="A8" s="26">
        <v>21110</v>
      </c>
      <c r="B8" s="27" t="s">
        <v>31</v>
      </c>
      <c r="C8" s="28">
        <v>140000</v>
      </c>
      <c r="D8" s="28">
        <v>116533</v>
      </c>
      <c r="E8" s="29">
        <f>D8/C8</f>
        <v>0.83237857142857141</v>
      </c>
      <c r="F8" s="28">
        <v>128312.6</v>
      </c>
      <c r="G8" s="28">
        <v>128312.6</v>
      </c>
      <c r="H8" s="55">
        <f t="shared" si="0"/>
        <v>1</v>
      </c>
    </row>
    <row r="9" spans="1:8" ht="32.25" thickBot="1" x14ac:dyDescent="0.3">
      <c r="A9" s="26">
        <v>21120</v>
      </c>
      <c r="B9" s="27" t="s">
        <v>32</v>
      </c>
      <c r="C9" s="28"/>
      <c r="D9" s="28"/>
      <c r="E9" s="30"/>
      <c r="F9" s="28"/>
      <c r="G9" s="28"/>
      <c r="H9" s="30"/>
    </row>
    <row r="10" spans="1:8" ht="32.25" thickBot="1" x14ac:dyDescent="0.3">
      <c r="A10" s="26">
        <v>21200</v>
      </c>
      <c r="B10" s="27" t="s">
        <v>33</v>
      </c>
      <c r="C10" s="28"/>
      <c r="D10" s="28"/>
      <c r="E10" s="29"/>
      <c r="F10" s="28"/>
      <c r="G10" s="28"/>
      <c r="H10" s="29"/>
    </row>
    <row r="11" spans="1:8" ht="16.5" thickBot="1" x14ac:dyDescent="0.3">
      <c r="B11" s="5"/>
    </row>
    <row r="12" spans="1:8" ht="27.75" customHeight="1" thickBot="1" x14ac:dyDescent="0.3">
      <c r="A12" s="22">
        <v>2200</v>
      </c>
      <c r="B12" s="23" t="s">
        <v>34</v>
      </c>
      <c r="C12" s="31" t="s">
        <v>16</v>
      </c>
      <c r="D12" s="31" t="s">
        <v>17</v>
      </c>
      <c r="E12" s="31" t="s">
        <v>18</v>
      </c>
      <c r="F12" s="31" t="s">
        <v>16</v>
      </c>
      <c r="G12" s="31" t="s">
        <v>17</v>
      </c>
      <c r="H12" s="31"/>
    </row>
    <row r="14" spans="1:8" x14ac:dyDescent="0.25">
      <c r="A14" s="1"/>
    </row>
    <row r="20" spans="1:8" ht="16.5" thickBot="1" x14ac:dyDescent="0.3">
      <c r="A20" s="1" t="s">
        <v>35</v>
      </c>
    </row>
    <row r="21" spans="1:8" ht="85.5" customHeight="1" thickBot="1" x14ac:dyDescent="0.3">
      <c r="A21" s="32" t="s">
        <v>36</v>
      </c>
      <c r="B21" s="32" t="s">
        <v>37</v>
      </c>
      <c r="C21" s="32" t="s">
        <v>38</v>
      </c>
      <c r="D21" s="33" t="s">
        <v>152</v>
      </c>
      <c r="E21" s="34" t="s">
        <v>39</v>
      </c>
      <c r="F21" s="34" t="s">
        <v>43</v>
      </c>
      <c r="G21" s="4"/>
      <c r="H21" s="35"/>
    </row>
    <row r="22" spans="1:8" ht="16.5" thickBot="1" x14ac:dyDescent="0.3">
      <c r="A22" s="36">
        <v>1</v>
      </c>
      <c r="B22" s="36">
        <v>2</v>
      </c>
      <c r="C22" s="36">
        <v>3</v>
      </c>
      <c r="D22" s="36">
        <v>4</v>
      </c>
      <c r="E22" s="36">
        <v>5</v>
      </c>
      <c r="F22" s="36">
        <v>6</v>
      </c>
      <c r="G22" s="4"/>
      <c r="H22" s="4"/>
    </row>
    <row r="23" spans="1:8" ht="45.75" customHeight="1" thickBot="1" x14ac:dyDescent="0.3">
      <c r="A23" s="37" t="s">
        <v>135</v>
      </c>
      <c r="B23" s="38">
        <v>120</v>
      </c>
      <c r="C23" s="38">
        <v>119</v>
      </c>
      <c r="D23" s="53">
        <v>3735672.39</v>
      </c>
      <c r="E23" s="39">
        <f>D23</f>
        <v>3735672.39</v>
      </c>
      <c r="F23" s="40">
        <f>E23/D23</f>
        <v>1</v>
      </c>
      <c r="G23" s="4"/>
      <c r="H23" s="4"/>
    </row>
    <row r="24" spans="1:8" ht="45.75" customHeight="1" thickBot="1" x14ac:dyDescent="0.3">
      <c r="A24" s="37" t="s">
        <v>41</v>
      </c>
      <c r="B24" s="38">
        <v>214</v>
      </c>
      <c r="C24" s="38">
        <v>183</v>
      </c>
      <c r="D24" s="53">
        <v>2245632.85</v>
      </c>
      <c r="E24" s="39">
        <f>D24</f>
        <v>2245632.85</v>
      </c>
      <c r="F24" s="40">
        <f t="shared" ref="F24:F26" si="1">E24/D24</f>
        <v>1</v>
      </c>
      <c r="G24" s="4"/>
      <c r="H24" s="4"/>
    </row>
    <row r="25" spans="1:8" ht="45.75" customHeight="1" thickBot="1" x14ac:dyDescent="0.3">
      <c r="A25" s="37" t="s">
        <v>42</v>
      </c>
      <c r="B25" s="38">
        <v>60</v>
      </c>
      <c r="C25" s="38">
        <v>59</v>
      </c>
      <c r="D25" s="53">
        <v>856143.1</v>
      </c>
      <c r="E25" s="39">
        <f>D25</f>
        <v>856143.1</v>
      </c>
      <c r="F25" s="40">
        <f t="shared" si="1"/>
        <v>1</v>
      </c>
      <c r="G25" s="4"/>
      <c r="H25" s="4"/>
    </row>
    <row r="26" spans="1:8" ht="45.75" customHeight="1" thickBot="1" x14ac:dyDescent="0.3">
      <c r="A26" s="37" t="s">
        <v>15</v>
      </c>
      <c r="B26" s="38">
        <f>SUM(B23:B25)</f>
        <v>394</v>
      </c>
      <c r="C26" s="38">
        <f>SUM(C23:C25)</f>
        <v>361</v>
      </c>
      <c r="D26" s="53">
        <f>SUM(D23:D25)</f>
        <v>6837448.3399999999</v>
      </c>
      <c r="E26" s="39">
        <f>SUM(E23:E25)</f>
        <v>6837448.3399999999</v>
      </c>
      <c r="F26" s="40">
        <f t="shared" si="1"/>
        <v>1</v>
      </c>
      <c r="G26" s="4"/>
      <c r="H26" s="4"/>
    </row>
    <row r="28" spans="1:8" x14ac:dyDescent="0.25">
      <c r="A28" s="1"/>
    </row>
    <row r="30" spans="1:8" x14ac:dyDescent="0.25">
      <c r="C30" s="56"/>
      <c r="D30" s="56"/>
      <c r="E30" s="56"/>
      <c r="F30" s="56"/>
      <c r="G30" s="56"/>
    </row>
    <row r="31" spans="1:8" x14ac:dyDescent="0.25">
      <c r="C31" s="56"/>
      <c r="D31" s="56"/>
      <c r="E31" s="56"/>
      <c r="F31" s="56"/>
      <c r="G31" s="56"/>
    </row>
    <row r="32" spans="1:8" x14ac:dyDescent="0.25">
      <c r="C32" s="56"/>
      <c r="D32" s="56"/>
      <c r="E32" s="56"/>
      <c r="F32" s="56"/>
      <c r="G32" s="56"/>
    </row>
    <row r="33" spans="3:11" x14ac:dyDescent="0.25">
      <c r="C33" s="56"/>
      <c r="D33" s="56"/>
      <c r="E33" s="56"/>
      <c r="F33" s="68"/>
      <c r="G33" s="56"/>
    </row>
    <row r="34" spans="3:11" x14ac:dyDescent="0.25">
      <c r="C34" s="56"/>
      <c r="D34" s="68"/>
      <c r="E34" s="56"/>
      <c r="F34" s="68"/>
      <c r="G34" s="56"/>
    </row>
    <row r="35" spans="3:11" x14ac:dyDescent="0.25">
      <c r="C35" s="56"/>
      <c r="D35" s="68"/>
      <c r="E35" s="56"/>
      <c r="F35" s="68"/>
      <c r="G35" s="56"/>
    </row>
    <row r="36" spans="3:11" x14ac:dyDescent="0.25">
      <c r="C36" s="56"/>
      <c r="D36" s="68"/>
      <c r="E36" s="56"/>
      <c r="F36" s="68"/>
      <c r="G36" s="56"/>
    </row>
    <row r="37" spans="3:11" x14ac:dyDescent="0.25">
      <c r="C37" s="56"/>
      <c r="D37" s="68"/>
      <c r="E37" s="56"/>
      <c r="F37" s="69"/>
      <c r="G37" s="56"/>
    </row>
    <row r="38" spans="3:11" x14ac:dyDescent="0.25">
      <c r="C38" s="56"/>
      <c r="D38" s="68"/>
      <c r="E38" s="56"/>
      <c r="F38" s="68"/>
      <c r="G38" s="56"/>
      <c r="H38" s="62"/>
    </row>
    <row r="39" spans="3:11" x14ac:dyDescent="0.25">
      <c r="C39" s="56"/>
      <c r="D39" s="68"/>
      <c r="E39" s="56"/>
      <c r="F39" s="68"/>
      <c r="G39" s="56"/>
    </row>
    <row r="40" spans="3:11" x14ac:dyDescent="0.25">
      <c r="C40" s="56"/>
      <c r="D40" s="70"/>
      <c r="E40" s="56"/>
      <c r="F40" s="56"/>
      <c r="G40" s="56"/>
    </row>
    <row r="41" spans="3:11" x14ac:dyDescent="0.25">
      <c r="C41" s="56"/>
      <c r="D41" s="68"/>
      <c r="E41" s="56"/>
      <c r="F41" s="56"/>
      <c r="G41" s="56"/>
    </row>
    <row r="42" spans="3:11" x14ac:dyDescent="0.25">
      <c r="C42" s="56"/>
      <c r="D42" s="68"/>
      <c r="E42" s="56"/>
      <c r="F42" s="56"/>
      <c r="G42" s="56"/>
    </row>
    <row r="44" spans="3:11" x14ac:dyDescent="0.25">
      <c r="H44" s="68"/>
    </row>
    <row r="45" spans="3:11" x14ac:dyDescent="0.25">
      <c r="H45" s="77"/>
    </row>
    <row r="46" spans="3:11" x14ac:dyDescent="0.25">
      <c r="C46" s="56"/>
      <c r="D46" s="56"/>
      <c r="E46" s="56"/>
      <c r="F46" s="56"/>
      <c r="G46" s="56"/>
      <c r="H46" s="68"/>
      <c r="I46" s="56"/>
      <c r="J46" s="56"/>
      <c r="K46" s="56"/>
    </row>
    <row r="47" spans="3:11" x14ac:dyDescent="0.25">
      <c r="C47" s="56"/>
      <c r="D47" s="56"/>
      <c r="E47" s="56"/>
      <c r="F47" s="56"/>
      <c r="G47" s="56"/>
      <c r="H47" s="68"/>
      <c r="I47" s="56"/>
      <c r="J47" s="56"/>
      <c r="K47" s="56"/>
    </row>
    <row r="48" spans="3:11" x14ac:dyDescent="0.25">
      <c r="C48" s="56"/>
      <c r="D48" s="56"/>
      <c r="E48" s="56"/>
      <c r="F48" s="69"/>
      <c r="G48" s="264"/>
      <c r="H48" s="68"/>
      <c r="I48" s="56"/>
      <c r="J48" s="56"/>
      <c r="K48" s="56"/>
    </row>
    <row r="49" spans="3:11" x14ac:dyDescent="0.25">
      <c r="C49" s="56"/>
      <c r="D49" s="56"/>
      <c r="E49" s="56"/>
      <c r="F49" s="69"/>
      <c r="G49" s="264"/>
      <c r="H49" s="68"/>
      <c r="I49" s="56"/>
      <c r="J49" s="56"/>
      <c r="K49" s="56"/>
    </row>
    <row r="50" spans="3:11" x14ac:dyDescent="0.25">
      <c r="C50" s="56"/>
      <c r="D50" s="56"/>
      <c r="E50" s="56"/>
      <c r="F50" s="69"/>
      <c r="G50" s="264"/>
      <c r="H50" s="76"/>
      <c r="I50" s="56"/>
      <c r="J50" s="56"/>
      <c r="K50" s="56"/>
    </row>
    <row r="51" spans="3:11" x14ac:dyDescent="0.25">
      <c r="C51" s="56"/>
      <c r="D51" s="56"/>
      <c r="E51" s="56"/>
      <c r="F51" s="56"/>
      <c r="G51" s="56"/>
      <c r="H51" s="76"/>
      <c r="I51" s="56"/>
      <c r="J51" s="56"/>
      <c r="K51" s="56"/>
    </row>
    <row r="52" spans="3:11" x14ac:dyDescent="0.25">
      <c r="C52" s="56"/>
      <c r="D52" s="56"/>
      <c r="E52" s="56"/>
      <c r="F52" s="56"/>
      <c r="G52" s="56"/>
      <c r="H52" s="56"/>
      <c r="I52" s="56"/>
      <c r="J52" s="56"/>
      <c r="K52" s="56"/>
    </row>
    <row r="53" spans="3:11" x14ac:dyDescent="0.25">
      <c r="C53" s="56"/>
      <c r="D53" s="56"/>
      <c r="E53" s="56"/>
      <c r="F53" s="71"/>
      <c r="G53" s="56"/>
      <c r="H53" s="56"/>
      <c r="I53" s="56"/>
      <c r="J53" s="56"/>
      <c r="K53" s="56"/>
    </row>
    <row r="54" spans="3:11" x14ac:dyDescent="0.25">
      <c r="C54" s="56"/>
      <c r="D54" s="56"/>
      <c r="E54" s="56"/>
      <c r="F54" s="71"/>
      <c r="G54" s="56"/>
      <c r="H54" s="56"/>
      <c r="I54" s="56"/>
      <c r="J54" s="56"/>
      <c r="K54" s="56"/>
    </row>
    <row r="55" spans="3:11" x14ac:dyDescent="0.25">
      <c r="C55" s="56"/>
      <c r="D55" s="56"/>
      <c r="E55" s="56"/>
      <c r="F55" s="56"/>
      <c r="G55" s="56"/>
      <c r="H55" s="56"/>
      <c r="I55" s="56"/>
      <c r="J55" s="56"/>
      <c r="K55" s="56"/>
    </row>
    <row r="56" spans="3:11" x14ac:dyDescent="0.25">
      <c r="C56" s="56"/>
      <c r="D56" s="56"/>
      <c r="E56" s="56"/>
      <c r="F56" s="56"/>
      <c r="G56" s="56"/>
      <c r="H56" s="74"/>
      <c r="I56" s="56"/>
      <c r="J56" s="56"/>
      <c r="K56" s="56"/>
    </row>
    <row r="57" spans="3:11" x14ac:dyDescent="0.25">
      <c r="C57" s="56"/>
      <c r="D57" s="69"/>
      <c r="E57" s="264"/>
      <c r="F57" s="264"/>
      <c r="G57" s="56"/>
      <c r="H57" s="74"/>
      <c r="I57" s="56"/>
      <c r="J57" s="56"/>
      <c r="K57" s="56"/>
    </row>
    <row r="58" spans="3:11" x14ac:dyDescent="0.25">
      <c r="C58" s="56"/>
      <c r="D58" s="69"/>
      <c r="E58" s="264"/>
      <c r="F58" s="264"/>
      <c r="G58" s="56"/>
      <c r="H58" s="257"/>
      <c r="I58" s="56"/>
      <c r="J58" s="56"/>
      <c r="K58" s="56"/>
    </row>
    <row r="59" spans="3:11" x14ac:dyDescent="0.25">
      <c r="C59" s="56"/>
      <c r="D59" s="69"/>
      <c r="E59" s="264"/>
      <c r="F59" s="264"/>
      <c r="G59" s="56"/>
      <c r="H59" s="257"/>
      <c r="I59" s="56"/>
      <c r="J59" s="56"/>
      <c r="K59" s="56"/>
    </row>
    <row r="60" spans="3:11" x14ac:dyDescent="0.25">
      <c r="C60" s="56"/>
      <c r="D60" s="68"/>
      <c r="E60" s="68"/>
      <c r="F60" s="68"/>
      <c r="G60" s="56"/>
      <c r="H60" s="74"/>
      <c r="I60" s="56"/>
      <c r="J60" s="56"/>
      <c r="K60" s="56"/>
    </row>
    <row r="61" spans="3:11" x14ac:dyDescent="0.25">
      <c r="C61" s="56"/>
      <c r="D61" s="68"/>
      <c r="E61" s="68"/>
      <c r="F61" s="68"/>
      <c r="G61" s="71"/>
      <c r="H61" s="78"/>
      <c r="I61" s="71"/>
      <c r="J61" s="56"/>
      <c r="K61" s="56"/>
    </row>
    <row r="62" spans="3:11" x14ac:dyDescent="0.25">
      <c r="C62" s="56"/>
      <c r="D62" s="68"/>
      <c r="E62" s="68"/>
      <c r="F62" s="68"/>
      <c r="G62" s="56"/>
      <c r="H62" s="4"/>
      <c r="I62" s="71"/>
      <c r="J62" s="72"/>
      <c r="K62" s="56"/>
    </row>
    <row r="63" spans="3:11" x14ac:dyDescent="0.25">
      <c r="C63" s="56"/>
      <c r="D63" s="68"/>
      <c r="E63" s="68"/>
      <c r="F63" s="68"/>
      <c r="G63" s="56"/>
      <c r="H63" s="4"/>
      <c r="I63" s="72"/>
      <c r="J63" s="56"/>
      <c r="K63" s="56"/>
    </row>
    <row r="64" spans="3:11" x14ac:dyDescent="0.25">
      <c r="C64" s="56"/>
      <c r="D64" s="265"/>
      <c r="E64" s="68"/>
      <c r="F64" s="265"/>
      <c r="G64" s="71"/>
      <c r="H64" s="56"/>
      <c r="I64" s="72"/>
      <c r="J64" s="56"/>
      <c r="K64" s="56"/>
    </row>
    <row r="65" spans="3:11" x14ac:dyDescent="0.25">
      <c r="C65" s="56"/>
      <c r="D65" s="265"/>
      <c r="E65" s="68"/>
      <c r="F65" s="265"/>
      <c r="G65" s="56"/>
      <c r="H65" s="56"/>
      <c r="I65" s="56"/>
      <c r="J65" s="56"/>
      <c r="K65" s="56"/>
    </row>
    <row r="66" spans="3:11" x14ac:dyDescent="0.25">
      <c r="C66" s="56"/>
      <c r="D66" s="68"/>
      <c r="E66" s="182"/>
      <c r="F66" s="262"/>
      <c r="G66" s="56"/>
      <c r="H66" s="56"/>
      <c r="I66" s="56"/>
      <c r="J66" s="56"/>
      <c r="K66" s="56"/>
    </row>
    <row r="67" spans="3:11" x14ac:dyDescent="0.25">
      <c r="C67" s="56"/>
      <c r="D67" s="68"/>
      <c r="E67" s="182"/>
      <c r="F67" s="262"/>
      <c r="G67" s="56"/>
      <c r="H67" s="56"/>
      <c r="I67" s="72"/>
      <c r="J67" s="56"/>
      <c r="K67" s="56"/>
    </row>
    <row r="68" spans="3:11" x14ac:dyDescent="0.25">
      <c r="C68" s="56"/>
      <c r="D68" s="263"/>
      <c r="E68" s="68"/>
      <c r="F68" s="262"/>
      <c r="G68" s="56"/>
      <c r="H68" s="56"/>
      <c r="I68" s="56"/>
      <c r="J68" s="56"/>
      <c r="K68" s="56"/>
    </row>
    <row r="69" spans="3:11" x14ac:dyDescent="0.25">
      <c r="C69" s="56"/>
      <c r="D69" s="263"/>
      <c r="E69" s="68"/>
      <c r="F69" s="262"/>
      <c r="G69" s="56"/>
      <c r="H69" s="56"/>
      <c r="I69" s="56"/>
      <c r="J69" s="56"/>
      <c r="K69" s="56"/>
    </row>
    <row r="70" spans="3:11" x14ac:dyDescent="0.25">
      <c r="C70" s="56"/>
      <c r="D70" s="56"/>
      <c r="E70" s="56"/>
      <c r="F70" s="56"/>
      <c r="G70" s="56"/>
      <c r="H70" s="56"/>
      <c r="I70" s="56"/>
      <c r="J70" s="56"/>
      <c r="K70" s="56"/>
    </row>
    <row r="71" spans="3:11" x14ac:dyDescent="0.25">
      <c r="C71" s="56"/>
      <c r="D71" s="56"/>
      <c r="E71" s="56"/>
      <c r="F71" s="56"/>
      <c r="G71" s="56"/>
      <c r="H71" s="56"/>
      <c r="I71" s="56"/>
      <c r="J71" s="56"/>
      <c r="K71" s="56"/>
    </row>
    <row r="72" spans="3:11" x14ac:dyDescent="0.25">
      <c r="C72" s="56"/>
      <c r="D72" s="56"/>
      <c r="E72" s="56"/>
      <c r="F72" s="56"/>
      <c r="G72" s="56"/>
      <c r="H72" s="56"/>
      <c r="I72" s="56"/>
      <c r="J72" s="56"/>
      <c r="K72" s="56"/>
    </row>
    <row r="73" spans="3:11" x14ac:dyDescent="0.25">
      <c r="C73" s="56"/>
      <c r="D73" s="73"/>
      <c r="E73" s="73"/>
      <c r="F73" s="73"/>
      <c r="G73" s="56"/>
      <c r="H73" s="56"/>
      <c r="I73" s="56"/>
      <c r="J73" s="56"/>
      <c r="K73" s="56"/>
    </row>
    <row r="74" spans="3:11" x14ac:dyDescent="0.25">
      <c r="C74" s="56"/>
      <c r="D74" s="73"/>
      <c r="E74" s="73"/>
      <c r="F74" s="73"/>
      <c r="G74" s="56"/>
      <c r="H74" s="56"/>
      <c r="I74" s="56"/>
      <c r="J74" s="56"/>
      <c r="K74" s="56"/>
    </row>
    <row r="75" spans="3:11" x14ac:dyDescent="0.25">
      <c r="C75" s="56"/>
      <c r="D75" s="56"/>
      <c r="E75" s="56"/>
      <c r="F75" s="56"/>
      <c r="G75" s="56"/>
      <c r="H75" s="101"/>
      <c r="I75" s="56"/>
      <c r="J75" s="56"/>
      <c r="K75" s="56"/>
    </row>
    <row r="76" spans="3:11" x14ac:dyDescent="0.25">
      <c r="C76" s="56"/>
      <c r="D76" s="56"/>
      <c r="E76" s="56"/>
      <c r="F76" s="56"/>
      <c r="G76" s="56"/>
      <c r="H76" s="101"/>
      <c r="I76" s="56"/>
      <c r="J76" s="56"/>
      <c r="K76" s="56"/>
    </row>
    <row r="77" spans="3:11" x14ac:dyDescent="0.25">
      <c r="C77" s="56"/>
      <c r="D77" s="56"/>
      <c r="E77" s="56"/>
      <c r="F77" s="56"/>
      <c r="G77" s="56"/>
      <c r="H77" s="101"/>
      <c r="I77" s="56"/>
      <c r="J77" s="56"/>
      <c r="K77" s="56"/>
    </row>
    <row r="78" spans="3:11" x14ac:dyDescent="0.25">
      <c r="C78" s="56"/>
      <c r="D78" s="56"/>
      <c r="E78" s="56"/>
      <c r="F78" s="56"/>
      <c r="G78" s="56"/>
      <c r="H78" s="101"/>
      <c r="I78" s="56"/>
      <c r="J78" s="56"/>
      <c r="K78" s="56"/>
    </row>
    <row r="79" spans="3:11" x14ac:dyDescent="0.25">
      <c r="C79" s="56"/>
      <c r="D79" s="74"/>
      <c r="E79" s="56"/>
      <c r="F79" s="56"/>
      <c r="G79" s="56"/>
      <c r="H79" s="101"/>
      <c r="I79" s="56"/>
      <c r="J79" s="56"/>
      <c r="K79" s="56"/>
    </row>
    <row r="80" spans="3:11" x14ac:dyDescent="0.25">
      <c r="C80" s="56"/>
      <c r="D80" s="74"/>
      <c r="E80" s="56"/>
      <c r="F80" s="56"/>
      <c r="G80" s="56"/>
      <c r="H80" s="78"/>
      <c r="I80" s="56"/>
      <c r="J80" s="56"/>
      <c r="K80" s="56"/>
    </row>
    <row r="81" spans="3:11" x14ac:dyDescent="0.25">
      <c r="C81" s="56"/>
      <c r="D81" s="74"/>
      <c r="E81" s="56"/>
      <c r="F81" s="56"/>
      <c r="G81" s="56"/>
      <c r="H81" s="4"/>
      <c r="I81" s="56"/>
      <c r="J81" s="56"/>
      <c r="K81" s="56"/>
    </row>
    <row r="82" spans="3:11" x14ac:dyDescent="0.25">
      <c r="C82" s="56"/>
      <c r="D82" s="74"/>
      <c r="E82" s="56"/>
      <c r="F82" s="56"/>
      <c r="G82" s="56"/>
      <c r="H82" s="4"/>
      <c r="I82" s="56"/>
      <c r="J82" s="56"/>
      <c r="K82" s="56"/>
    </row>
    <row r="83" spans="3:11" x14ac:dyDescent="0.25">
      <c r="C83" s="56"/>
      <c r="D83" s="74"/>
      <c r="E83" s="56"/>
      <c r="F83" s="56"/>
      <c r="G83" s="56"/>
      <c r="H83" s="56"/>
      <c r="I83" s="56"/>
      <c r="J83" s="56"/>
      <c r="K83" s="56"/>
    </row>
    <row r="84" spans="3:11" x14ac:dyDescent="0.25">
      <c r="C84" s="56"/>
      <c r="D84" s="74"/>
      <c r="E84" s="56"/>
      <c r="F84" s="56"/>
      <c r="G84" s="56"/>
      <c r="H84" s="56"/>
      <c r="I84" s="56"/>
      <c r="J84" s="56"/>
      <c r="K84" s="56"/>
    </row>
    <row r="85" spans="3:11" x14ac:dyDescent="0.25">
      <c r="C85" s="56"/>
      <c r="D85" s="4"/>
      <c r="E85" s="56"/>
      <c r="F85" s="56"/>
      <c r="G85" s="56"/>
      <c r="H85" s="56"/>
      <c r="I85" s="56"/>
      <c r="J85" s="56"/>
      <c r="K85" s="56"/>
    </row>
    <row r="86" spans="3:11" x14ac:dyDescent="0.25">
      <c r="C86" s="56"/>
      <c r="D86" s="4"/>
      <c r="E86" s="56"/>
      <c r="F86" s="56"/>
      <c r="G86" s="56"/>
      <c r="H86" s="56"/>
      <c r="I86" s="56"/>
      <c r="J86" s="56"/>
      <c r="K86" s="56"/>
    </row>
    <row r="87" spans="3:11" x14ac:dyDescent="0.25">
      <c r="C87" s="56"/>
      <c r="D87" s="56"/>
      <c r="E87" s="56"/>
      <c r="F87" s="56"/>
      <c r="G87" s="56"/>
      <c r="H87" s="56"/>
      <c r="I87" s="56"/>
      <c r="J87" s="56"/>
      <c r="K87" s="56"/>
    </row>
    <row r="88" spans="3:11" x14ac:dyDescent="0.25">
      <c r="C88" s="56"/>
      <c r="D88" s="56"/>
      <c r="E88" s="56"/>
      <c r="F88" s="56"/>
      <c r="G88" s="56"/>
      <c r="H88" s="56"/>
      <c r="I88" s="56"/>
      <c r="J88" s="56"/>
      <c r="K88" s="56"/>
    </row>
    <row r="89" spans="3:11" x14ac:dyDescent="0.25">
      <c r="C89" s="56"/>
      <c r="D89" s="56"/>
      <c r="E89" s="56"/>
      <c r="F89" s="56"/>
      <c r="G89" s="56"/>
      <c r="H89" s="56"/>
      <c r="I89" s="56"/>
      <c r="J89" s="56"/>
      <c r="K89" s="56"/>
    </row>
    <row r="90" spans="3:11" x14ac:dyDescent="0.25">
      <c r="C90" s="56"/>
      <c r="D90" s="56"/>
      <c r="E90" s="56"/>
      <c r="F90" s="56"/>
      <c r="G90" s="56"/>
      <c r="H90" s="56"/>
      <c r="I90" s="56"/>
      <c r="J90" s="56"/>
      <c r="K90" s="56"/>
    </row>
    <row r="91" spans="3:11" x14ac:dyDescent="0.25">
      <c r="C91" s="56"/>
      <c r="D91" s="4"/>
      <c r="E91" s="74"/>
      <c r="F91" s="68"/>
      <c r="G91" s="56"/>
      <c r="H91" s="56"/>
      <c r="I91" s="56"/>
      <c r="J91" s="56"/>
      <c r="K91" s="56"/>
    </row>
    <row r="92" spans="3:11" x14ac:dyDescent="0.25">
      <c r="C92" s="56"/>
      <c r="D92" s="4"/>
      <c r="E92" s="74"/>
      <c r="F92" s="68"/>
      <c r="G92" s="56"/>
      <c r="H92" s="56"/>
      <c r="I92" s="56"/>
      <c r="J92" s="56"/>
      <c r="K92" s="56"/>
    </row>
    <row r="93" spans="3:11" x14ac:dyDescent="0.25">
      <c r="C93" s="56"/>
      <c r="D93" s="4"/>
      <c r="E93" s="74"/>
      <c r="F93" s="68"/>
      <c r="G93" s="56"/>
      <c r="H93" s="56"/>
      <c r="I93" s="56"/>
      <c r="J93" s="56"/>
      <c r="K93" s="56"/>
    </row>
    <row r="94" spans="3:11" x14ac:dyDescent="0.25">
      <c r="C94" s="56"/>
      <c r="D94" s="4"/>
      <c r="E94" s="74"/>
      <c r="F94" s="68"/>
      <c r="G94" s="56"/>
      <c r="H94" s="56"/>
      <c r="I94" s="56"/>
      <c r="J94" s="56"/>
      <c r="K94" s="56"/>
    </row>
    <row r="95" spans="3:11" x14ac:dyDescent="0.25">
      <c r="C95" s="56"/>
      <c r="D95" s="74"/>
      <c r="E95" s="74"/>
      <c r="F95" s="68"/>
      <c r="G95" s="56"/>
      <c r="H95" s="56"/>
      <c r="I95" s="56"/>
      <c r="J95" s="56"/>
      <c r="K95" s="56"/>
    </row>
    <row r="96" spans="3:11" x14ac:dyDescent="0.25">
      <c r="C96" s="56"/>
      <c r="D96" s="4"/>
      <c r="E96" s="74"/>
      <c r="F96" s="68"/>
      <c r="G96" s="56"/>
      <c r="H96" s="56"/>
      <c r="I96" s="56"/>
      <c r="J96" s="56"/>
      <c r="K96" s="56"/>
    </row>
    <row r="97" spans="3:11" x14ac:dyDescent="0.25">
      <c r="C97" s="56"/>
      <c r="D97" s="4"/>
      <c r="E97" s="4"/>
      <c r="F97" s="70"/>
      <c r="G97" s="56"/>
      <c r="H97" s="56"/>
      <c r="I97" s="56"/>
      <c r="J97" s="56"/>
      <c r="K97" s="56"/>
    </row>
    <row r="98" spans="3:11" x14ac:dyDescent="0.25">
      <c r="C98" s="56"/>
      <c r="D98" s="4"/>
      <c r="E98" s="4"/>
      <c r="F98" s="70"/>
      <c r="G98" s="56"/>
      <c r="H98" s="56"/>
      <c r="I98" s="56"/>
      <c r="J98" s="56"/>
      <c r="K98" s="56"/>
    </row>
    <row r="99" spans="3:11" x14ac:dyDescent="0.25">
      <c r="C99" s="56"/>
      <c r="D99" s="75"/>
      <c r="E99" s="75"/>
      <c r="F99" s="68"/>
      <c r="G99" s="56"/>
      <c r="H99" s="56"/>
      <c r="I99" s="56"/>
      <c r="J99" s="56"/>
      <c r="K99" s="56"/>
    </row>
    <row r="100" spans="3:11" x14ac:dyDescent="0.25">
      <c r="C100" s="56"/>
      <c r="D100" s="75"/>
      <c r="E100" s="75"/>
      <c r="F100" s="69"/>
      <c r="G100" s="56"/>
      <c r="H100" s="56"/>
      <c r="I100" s="56"/>
      <c r="J100" s="56"/>
      <c r="K100" s="56"/>
    </row>
    <row r="101" spans="3:11" x14ac:dyDescent="0.25">
      <c r="C101" s="56"/>
      <c r="D101" s="56"/>
      <c r="E101" s="56"/>
      <c r="F101" s="56"/>
      <c r="G101" s="56"/>
      <c r="H101" s="56"/>
      <c r="I101" s="56"/>
      <c r="J101" s="56"/>
      <c r="K101" s="56"/>
    </row>
    <row r="102" spans="3:11" x14ac:dyDescent="0.25">
      <c r="C102" s="56"/>
      <c r="D102" s="56"/>
      <c r="E102" s="56"/>
      <c r="F102" s="56"/>
      <c r="G102" s="56"/>
      <c r="H102" s="56"/>
      <c r="I102" s="56"/>
      <c r="J102" s="56"/>
      <c r="K102" s="56"/>
    </row>
    <row r="103" spans="3:11" x14ac:dyDescent="0.25">
      <c r="C103" s="56"/>
      <c r="D103" s="56"/>
      <c r="E103" s="56"/>
      <c r="F103" s="56"/>
      <c r="G103" s="56"/>
      <c r="H103" s="56"/>
      <c r="I103" s="56"/>
      <c r="J103" s="56"/>
      <c r="K103" s="56"/>
    </row>
    <row r="104" spans="3:11" x14ac:dyDescent="0.25">
      <c r="C104" s="56"/>
      <c r="D104" s="56"/>
      <c r="E104" s="56"/>
      <c r="F104" s="56"/>
      <c r="G104" s="56"/>
      <c r="H104" s="56"/>
      <c r="I104" s="56"/>
      <c r="J104" s="56"/>
      <c r="K104" s="56"/>
    </row>
  </sheetData>
  <sheetProtection selectLockedCells="1" selectUnlockedCells="1"/>
  <mergeCells count="18">
    <mergeCell ref="E66:E67"/>
    <mergeCell ref="F66:F67"/>
    <mergeCell ref="D68:D69"/>
    <mergeCell ref="F68:F69"/>
    <mergeCell ref="G48:G50"/>
    <mergeCell ref="E57:E59"/>
    <mergeCell ref="F57:F59"/>
    <mergeCell ref="D64:D65"/>
    <mergeCell ref="F64:F65"/>
    <mergeCell ref="H58:H59"/>
    <mergeCell ref="G3:G4"/>
    <mergeCell ref="H3:H4"/>
    <mergeCell ref="B1:F1"/>
    <mergeCell ref="A3:A4"/>
    <mergeCell ref="C3:C4"/>
    <mergeCell ref="D3:D4"/>
    <mergeCell ref="E3:E4"/>
    <mergeCell ref="F3:F4"/>
  </mergeCells>
  <pageMargins left="0.7" right="0.7" top="0.75" bottom="0.75" header="0.3" footer="0.3"/>
  <pageSetup scale="4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7"/>
  <sheetViews>
    <sheetView topLeftCell="A115" zoomScaleNormal="100" workbookViewId="0">
      <selection activeCell="P81" sqref="P81"/>
    </sheetView>
  </sheetViews>
  <sheetFormatPr defaultRowHeight="12.75" x14ac:dyDescent="0.2"/>
  <cols>
    <col min="1" max="1" width="7.5703125" style="266" customWidth="1"/>
    <col min="2" max="2" width="5" style="266" hidden="1" customWidth="1"/>
    <col min="3" max="3" width="9.140625" style="266" hidden="1" customWidth="1"/>
    <col min="4" max="4" width="11.7109375" style="266" hidden="1" customWidth="1"/>
    <col min="5" max="5" width="23.85546875" style="266" customWidth="1"/>
    <col min="6" max="6" width="36.28515625" style="266" customWidth="1"/>
    <col min="7" max="7" width="7.42578125" style="266" customWidth="1"/>
    <col min="8" max="8" width="11.140625" style="266" customWidth="1"/>
    <col min="9" max="9" width="14.85546875" style="266" customWidth="1"/>
    <col min="10" max="10" width="33.42578125" style="266" customWidth="1"/>
    <col min="11" max="11" width="20.5703125" style="266" customWidth="1"/>
    <col min="12" max="12" width="0.85546875" style="266" customWidth="1"/>
    <col min="13" max="256" width="9.140625" style="266"/>
    <col min="257" max="257" width="7.5703125" style="266" customWidth="1"/>
    <col min="258" max="260" width="0" style="266" hidden="1" customWidth="1"/>
    <col min="261" max="261" width="23.85546875" style="266" customWidth="1"/>
    <col min="262" max="262" width="36.28515625" style="266" customWidth="1"/>
    <col min="263" max="263" width="7.42578125" style="266" customWidth="1"/>
    <col min="264" max="264" width="11.140625" style="266" customWidth="1"/>
    <col min="265" max="265" width="14.85546875" style="266" customWidth="1"/>
    <col min="266" max="266" width="33.42578125" style="266" customWidth="1"/>
    <col min="267" max="267" width="20.5703125" style="266" customWidth="1"/>
    <col min="268" max="268" width="0.85546875" style="266" customWidth="1"/>
    <col min="269" max="512" width="9.140625" style="266"/>
    <col min="513" max="513" width="7.5703125" style="266" customWidth="1"/>
    <col min="514" max="516" width="0" style="266" hidden="1" customWidth="1"/>
    <col min="517" max="517" width="23.85546875" style="266" customWidth="1"/>
    <col min="518" max="518" width="36.28515625" style="266" customWidth="1"/>
    <col min="519" max="519" width="7.42578125" style="266" customWidth="1"/>
    <col min="520" max="520" width="11.140625" style="266" customWidth="1"/>
    <col min="521" max="521" width="14.85546875" style="266" customWidth="1"/>
    <col min="522" max="522" width="33.42578125" style="266" customWidth="1"/>
    <col min="523" max="523" width="20.5703125" style="266" customWidth="1"/>
    <col min="524" max="524" width="0.85546875" style="266" customWidth="1"/>
    <col min="525" max="768" width="9.140625" style="266"/>
    <col min="769" max="769" width="7.5703125" style="266" customWidth="1"/>
    <col min="770" max="772" width="0" style="266" hidden="1" customWidth="1"/>
    <col min="773" max="773" width="23.85546875" style="266" customWidth="1"/>
    <col min="774" max="774" width="36.28515625" style="266" customWidth="1"/>
    <col min="775" max="775" width="7.42578125" style="266" customWidth="1"/>
    <col min="776" max="776" width="11.140625" style="266" customWidth="1"/>
    <col min="777" max="777" width="14.85546875" style="266" customWidth="1"/>
    <col min="778" max="778" width="33.42578125" style="266" customWidth="1"/>
    <col min="779" max="779" width="20.5703125" style="266" customWidth="1"/>
    <col min="780" max="780" width="0.85546875" style="266" customWidth="1"/>
    <col min="781" max="1024" width="9.140625" style="266"/>
    <col min="1025" max="1025" width="7.5703125" style="266" customWidth="1"/>
    <col min="1026" max="1028" width="0" style="266" hidden="1" customWidth="1"/>
    <col min="1029" max="1029" width="23.85546875" style="266" customWidth="1"/>
    <col min="1030" max="1030" width="36.28515625" style="266" customWidth="1"/>
    <col min="1031" max="1031" width="7.42578125" style="266" customWidth="1"/>
    <col min="1032" max="1032" width="11.140625" style="266" customWidth="1"/>
    <col min="1033" max="1033" width="14.85546875" style="266" customWidth="1"/>
    <col min="1034" max="1034" width="33.42578125" style="266" customWidth="1"/>
    <col min="1035" max="1035" width="20.5703125" style="266" customWidth="1"/>
    <col min="1036" max="1036" width="0.85546875" style="266" customWidth="1"/>
    <col min="1037" max="1280" width="9.140625" style="266"/>
    <col min="1281" max="1281" width="7.5703125" style="266" customWidth="1"/>
    <col min="1282" max="1284" width="0" style="266" hidden="1" customWidth="1"/>
    <col min="1285" max="1285" width="23.85546875" style="266" customWidth="1"/>
    <col min="1286" max="1286" width="36.28515625" style="266" customWidth="1"/>
    <col min="1287" max="1287" width="7.42578125" style="266" customWidth="1"/>
    <col min="1288" max="1288" width="11.140625" style="266" customWidth="1"/>
    <col min="1289" max="1289" width="14.85546875" style="266" customWidth="1"/>
    <col min="1290" max="1290" width="33.42578125" style="266" customWidth="1"/>
    <col min="1291" max="1291" width="20.5703125" style="266" customWidth="1"/>
    <col min="1292" max="1292" width="0.85546875" style="266" customWidth="1"/>
    <col min="1293" max="1536" width="9.140625" style="266"/>
    <col min="1537" max="1537" width="7.5703125" style="266" customWidth="1"/>
    <col min="1538" max="1540" width="0" style="266" hidden="1" customWidth="1"/>
    <col min="1541" max="1541" width="23.85546875" style="266" customWidth="1"/>
    <col min="1542" max="1542" width="36.28515625" style="266" customWidth="1"/>
    <col min="1543" max="1543" width="7.42578125" style="266" customWidth="1"/>
    <col min="1544" max="1544" width="11.140625" style="266" customWidth="1"/>
    <col min="1545" max="1545" width="14.85546875" style="266" customWidth="1"/>
    <col min="1546" max="1546" width="33.42578125" style="266" customWidth="1"/>
    <col min="1547" max="1547" width="20.5703125" style="266" customWidth="1"/>
    <col min="1548" max="1548" width="0.85546875" style="266" customWidth="1"/>
    <col min="1549" max="1792" width="9.140625" style="266"/>
    <col min="1793" max="1793" width="7.5703125" style="266" customWidth="1"/>
    <col min="1794" max="1796" width="0" style="266" hidden="1" customWidth="1"/>
    <col min="1797" max="1797" width="23.85546875" style="266" customWidth="1"/>
    <col min="1798" max="1798" width="36.28515625" style="266" customWidth="1"/>
    <col min="1799" max="1799" width="7.42578125" style="266" customWidth="1"/>
    <col min="1800" max="1800" width="11.140625" style="266" customWidth="1"/>
    <col min="1801" max="1801" width="14.85546875" style="266" customWidth="1"/>
    <col min="1802" max="1802" width="33.42578125" style="266" customWidth="1"/>
    <col min="1803" max="1803" width="20.5703125" style="266" customWidth="1"/>
    <col min="1804" max="1804" width="0.85546875" style="266" customWidth="1"/>
    <col min="1805" max="2048" width="9.140625" style="266"/>
    <col min="2049" max="2049" width="7.5703125" style="266" customWidth="1"/>
    <col min="2050" max="2052" width="0" style="266" hidden="1" customWidth="1"/>
    <col min="2053" max="2053" width="23.85546875" style="266" customWidth="1"/>
    <col min="2054" max="2054" width="36.28515625" style="266" customWidth="1"/>
    <col min="2055" max="2055" width="7.42578125" style="266" customWidth="1"/>
    <col min="2056" max="2056" width="11.140625" style="266" customWidth="1"/>
    <col min="2057" max="2057" width="14.85546875" style="266" customWidth="1"/>
    <col min="2058" max="2058" width="33.42578125" style="266" customWidth="1"/>
    <col min="2059" max="2059" width="20.5703125" style="266" customWidth="1"/>
    <col min="2060" max="2060" width="0.85546875" style="266" customWidth="1"/>
    <col min="2061" max="2304" width="9.140625" style="266"/>
    <col min="2305" max="2305" width="7.5703125" style="266" customWidth="1"/>
    <col min="2306" max="2308" width="0" style="266" hidden="1" customWidth="1"/>
    <col min="2309" max="2309" width="23.85546875" style="266" customWidth="1"/>
    <col min="2310" max="2310" width="36.28515625" style="266" customWidth="1"/>
    <col min="2311" max="2311" width="7.42578125" style="266" customWidth="1"/>
    <col min="2312" max="2312" width="11.140625" style="266" customWidth="1"/>
    <col min="2313" max="2313" width="14.85546875" style="266" customWidth="1"/>
    <col min="2314" max="2314" width="33.42578125" style="266" customWidth="1"/>
    <col min="2315" max="2315" width="20.5703125" style="266" customWidth="1"/>
    <col min="2316" max="2316" width="0.85546875" style="266" customWidth="1"/>
    <col min="2317" max="2560" width="9.140625" style="266"/>
    <col min="2561" max="2561" width="7.5703125" style="266" customWidth="1"/>
    <col min="2562" max="2564" width="0" style="266" hidden="1" customWidth="1"/>
    <col min="2565" max="2565" width="23.85546875" style="266" customWidth="1"/>
    <col min="2566" max="2566" width="36.28515625" style="266" customWidth="1"/>
    <col min="2567" max="2567" width="7.42578125" style="266" customWidth="1"/>
    <col min="2568" max="2568" width="11.140625" style="266" customWidth="1"/>
    <col min="2569" max="2569" width="14.85546875" style="266" customWidth="1"/>
    <col min="2570" max="2570" width="33.42578125" style="266" customWidth="1"/>
    <col min="2571" max="2571" width="20.5703125" style="266" customWidth="1"/>
    <col min="2572" max="2572" width="0.85546875" style="266" customWidth="1"/>
    <col min="2573" max="2816" width="9.140625" style="266"/>
    <col min="2817" max="2817" width="7.5703125" style="266" customWidth="1"/>
    <col min="2818" max="2820" width="0" style="266" hidden="1" customWidth="1"/>
    <col min="2821" max="2821" width="23.85546875" style="266" customWidth="1"/>
    <col min="2822" max="2822" width="36.28515625" style="266" customWidth="1"/>
    <col min="2823" max="2823" width="7.42578125" style="266" customWidth="1"/>
    <col min="2824" max="2824" width="11.140625" style="266" customWidth="1"/>
    <col min="2825" max="2825" width="14.85546875" style="266" customWidth="1"/>
    <col min="2826" max="2826" width="33.42578125" style="266" customWidth="1"/>
    <col min="2827" max="2827" width="20.5703125" style="266" customWidth="1"/>
    <col min="2828" max="2828" width="0.85546875" style="266" customWidth="1"/>
    <col min="2829" max="3072" width="9.140625" style="266"/>
    <col min="3073" max="3073" width="7.5703125" style="266" customWidth="1"/>
    <col min="3074" max="3076" width="0" style="266" hidden="1" customWidth="1"/>
    <col min="3077" max="3077" width="23.85546875" style="266" customWidth="1"/>
    <col min="3078" max="3078" width="36.28515625" style="266" customWidth="1"/>
    <col min="3079" max="3079" width="7.42578125" style="266" customWidth="1"/>
    <col min="3080" max="3080" width="11.140625" style="266" customWidth="1"/>
    <col min="3081" max="3081" width="14.85546875" style="266" customWidth="1"/>
    <col min="3082" max="3082" width="33.42578125" style="266" customWidth="1"/>
    <col min="3083" max="3083" width="20.5703125" style="266" customWidth="1"/>
    <col min="3084" max="3084" width="0.85546875" style="266" customWidth="1"/>
    <col min="3085" max="3328" width="9.140625" style="266"/>
    <col min="3329" max="3329" width="7.5703125" style="266" customWidth="1"/>
    <col min="3330" max="3332" width="0" style="266" hidden="1" customWidth="1"/>
    <col min="3333" max="3333" width="23.85546875" style="266" customWidth="1"/>
    <col min="3334" max="3334" width="36.28515625" style="266" customWidth="1"/>
    <col min="3335" max="3335" width="7.42578125" style="266" customWidth="1"/>
    <col min="3336" max="3336" width="11.140625" style="266" customWidth="1"/>
    <col min="3337" max="3337" width="14.85546875" style="266" customWidth="1"/>
    <col min="3338" max="3338" width="33.42578125" style="266" customWidth="1"/>
    <col min="3339" max="3339" width="20.5703125" style="266" customWidth="1"/>
    <col min="3340" max="3340" width="0.85546875" style="266" customWidth="1"/>
    <col min="3341" max="3584" width="9.140625" style="266"/>
    <col min="3585" max="3585" width="7.5703125" style="266" customWidth="1"/>
    <col min="3586" max="3588" width="0" style="266" hidden="1" customWidth="1"/>
    <col min="3589" max="3589" width="23.85546875" style="266" customWidth="1"/>
    <col min="3590" max="3590" width="36.28515625" style="266" customWidth="1"/>
    <col min="3591" max="3591" width="7.42578125" style="266" customWidth="1"/>
    <col min="3592" max="3592" width="11.140625" style="266" customWidth="1"/>
    <col min="3593" max="3593" width="14.85546875" style="266" customWidth="1"/>
    <col min="3594" max="3594" width="33.42578125" style="266" customWidth="1"/>
    <col min="3595" max="3595" width="20.5703125" style="266" customWidth="1"/>
    <col min="3596" max="3596" width="0.85546875" style="266" customWidth="1"/>
    <col min="3597" max="3840" width="9.140625" style="266"/>
    <col min="3841" max="3841" width="7.5703125" style="266" customWidth="1"/>
    <col min="3842" max="3844" width="0" style="266" hidden="1" customWidth="1"/>
    <col min="3845" max="3845" width="23.85546875" style="266" customWidth="1"/>
    <col min="3846" max="3846" width="36.28515625" style="266" customWidth="1"/>
    <col min="3847" max="3847" width="7.42578125" style="266" customWidth="1"/>
    <col min="3848" max="3848" width="11.140625" style="266" customWidth="1"/>
    <col min="3849" max="3849" width="14.85546875" style="266" customWidth="1"/>
    <col min="3850" max="3850" width="33.42578125" style="266" customWidth="1"/>
    <col min="3851" max="3851" width="20.5703125" style="266" customWidth="1"/>
    <col min="3852" max="3852" width="0.85546875" style="266" customWidth="1"/>
    <col min="3853" max="4096" width="9.140625" style="266"/>
    <col min="4097" max="4097" width="7.5703125" style="266" customWidth="1"/>
    <col min="4098" max="4100" width="0" style="266" hidden="1" customWidth="1"/>
    <col min="4101" max="4101" width="23.85546875" style="266" customWidth="1"/>
    <col min="4102" max="4102" width="36.28515625" style="266" customWidth="1"/>
    <col min="4103" max="4103" width="7.42578125" style="266" customWidth="1"/>
    <col min="4104" max="4104" width="11.140625" style="266" customWidth="1"/>
    <col min="4105" max="4105" width="14.85546875" style="266" customWidth="1"/>
    <col min="4106" max="4106" width="33.42578125" style="266" customWidth="1"/>
    <col min="4107" max="4107" width="20.5703125" style="266" customWidth="1"/>
    <col min="4108" max="4108" width="0.85546875" style="266" customWidth="1"/>
    <col min="4109" max="4352" width="9.140625" style="266"/>
    <col min="4353" max="4353" width="7.5703125" style="266" customWidth="1"/>
    <col min="4354" max="4356" width="0" style="266" hidden="1" customWidth="1"/>
    <col min="4357" max="4357" width="23.85546875" style="266" customWidth="1"/>
    <col min="4358" max="4358" width="36.28515625" style="266" customWidth="1"/>
    <col min="4359" max="4359" width="7.42578125" style="266" customWidth="1"/>
    <col min="4360" max="4360" width="11.140625" style="266" customWidth="1"/>
    <col min="4361" max="4361" width="14.85546875" style="266" customWidth="1"/>
    <col min="4362" max="4362" width="33.42578125" style="266" customWidth="1"/>
    <col min="4363" max="4363" width="20.5703125" style="266" customWidth="1"/>
    <col min="4364" max="4364" width="0.85546875" style="266" customWidth="1"/>
    <col min="4365" max="4608" width="9.140625" style="266"/>
    <col min="4609" max="4609" width="7.5703125" style="266" customWidth="1"/>
    <col min="4610" max="4612" width="0" style="266" hidden="1" customWidth="1"/>
    <col min="4613" max="4613" width="23.85546875" style="266" customWidth="1"/>
    <col min="4614" max="4614" width="36.28515625" style="266" customWidth="1"/>
    <col min="4615" max="4615" width="7.42578125" style="266" customWidth="1"/>
    <col min="4616" max="4616" width="11.140625" style="266" customWidth="1"/>
    <col min="4617" max="4617" width="14.85546875" style="266" customWidth="1"/>
    <col min="4618" max="4618" width="33.42578125" style="266" customWidth="1"/>
    <col min="4619" max="4619" width="20.5703125" style="266" customWidth="1"/>
    <col min="4620" max="4620" width="0.85546875" style="266" customWidth="1"/>
    <col min="4621" max="4864" width="9.140625" style="266"/>
    <col min="4865" max="4865" width="7.5703125" style="266" customWidth="1"/>
    <col min="4866" max="4868" width="0" style="266" hidden="1" customWidth="1"/>
    <col min="4869" max="4869" width="23.85546875" style="266" customWidth="1"/>
    <col min="4870" max="4870" width="36.28515625" style="266" customWidth="1"/>
    <col min="4871" max="4871" width="7.42578125" style="266" customWidth="1"/>
    <col min="4872" max="4872" width="11.140625" style="266" customWidth="1"/>
    <col min="4873" max="4873" width="14.85546875" style="266" customWidth="1"/>
    <col min="4874" max="4874" width="33.42578125" style="266" customWidth="1"/>
    <col min="4875" max="4875" width="20.5703125" style="266" customWidth="1"/>
    <col min="4876" max="4876" width="0.85546875" style="266" customWidth="1"/>
    <col min="4877" max="5120" width="9.140625" style="266"/>
    <col min="5121" max="5121" width="7.5703125" style="266" customWidth="1"/>
    <col min="5122" max="5124" width="0" style="266" hidden="1" customWidth="1"/>
    <col min="5125" max="5125" width="23.85546875" style="266" customWidth="1"/>
    <col min="5126" max="5126" width="36.28515625" style="266" customWidth="1"/>
    <col min="5127" max="5127" width="7.42578125" style="266" customWidth="1"/>
    <col min="5128" max="5128" width="11.140625" style="266" customWidth="1"/>
    <col min="5129" max="5129" width="14.85546875" style="266" customWidth="1"/>
    <col min="5130" max="5130" width="33.42578125" style="266" customWidth="1"/>
    <col min="5131" max="5131" width="20.5703125" style="266" customWidth="1"/>
    <col min="5132" max="5132" width="0.85546875" style="266" customWidth="1"/>
    <col min="5133" max="5376" width="9.140625" style="266"/>
    <col min="5377" max="5377" width="7.5703125" style="266" customWidth="1"/>
    <col min="5378" max="5380" width="0" style="266" hidden="1" customWidth="1"/>
    <col min="5381" max="5381" width="23.85546875" style="266" customWidth="1"/>
    <col min="5382" max="5382" width="36.28515625" style="266" customWidth="1"/>
    <col min="5383" max="5383" width="7.42578125" style="266" customWidth="1"/>
    <col min="5384" max="5384" width="11.140625" style="266" customWidth="1"/>
    <col min="5385" max="5385" width="14.85546875" style="266" customWidth="1"/>
    <col min="5386" max="5386" width="33.42578125" style="266" customWidth="1"/>
    <col min="5387" max="5387" width="20.5703125" style="266" customWidth="1"/>
    <col min="5388" max="5388" width="0.85546875" style="266" customWidth="1"/>
    <col min="5389" max="5632" width="9.140625" style="266"/>
    <col min="5633" max="5633" width="7.5703125" style="266" customWidth="1"/>
    <col min="5634" max="5636" width="0" style="266" hidden="1" customWidth="1"/>
    <col min="5637" max="5637" width="23.85546875" style="266" customWidth="1"/>
    <col min="5638" max="5638" width="36.28515625" style="266" customWidth="1"/>
    <col min="5639" max="5639" width="7.42578125" style="266" customWidth="1"/>
    <col min="5640" max="5640" width="11.140625" style="266" customWidth="1"/>
    <col min="5641" max="5641" width="14.85546875" style="266" customWidth="1"/>
    <col min="5642" max="5642" width="33.42578125" style="266" customWidth="1"/>
    <col min="5643" max="5643" width="20.5703125" style="266" customWidth="1"/>
    <col min="5644" max="5644" width="0.85546875" style="266" customWidth="1"/>
    <col min="5645" max="5888" width="9.140625" style="266"/>
    <col min="5889" max="5889" width="7.5703125" style="266" customWidth="1"/>
    <col min="5890" max="5892" width="0" style="266" hidden="1" customWidth="1"/>
    <col min="5893" max="5893" width="23.85546875" style="266" customWidth="1"/>
    <col min="5894" max="5894" width="36.28515625" style="266" customWidth="1"/>
    <col min="5895" max="5895" width="7.42578125" style="266" customWidth="1"/>
    <col min="5896" max="5896" width="11.140625" style="266" customWidth="1"/>
    <col min="5897" max="5897" width="14.85546875" style="266" customWidth="1"/>
    <col min="5898" max="5898" width="33.42578125" style="266" customWidth="1"/>
    <col min="5899" max="5899" width="20.5703125" style="266" customWidth="1"/>
    <col min="5900" max="5900" width="0.85546875" style="266" customWidth="1"/>
    <col min="5901" max="6144" width="9.140625" style="266"/>
    <col min="6145" max="6145" width="7.5703125" style="266" customWidth="1"/>
    <col min="6146" max="6148" width="0" style="266" hidden="1" customWidth="1"/>
    <col min="6149" max="6149" width="23.85546875" style="266" customWidth="1"/>
    <col min="6150" max="6150" width="36.28515625" style="266" customWidth="1"/>
    <col min="6151" max="6151" width="7.42578125" style="266" customWidth="1"/>
    <col min="6152" max="6152" width="11.140625" style="266" customWidth="1"/>
    <col min="6153" max="6153" width="14.85546875" style="266" customWidth="1"/>
    <col min="6154" max="6154" width="33.42578125" style="266" customWidth="1"/>
    <col min="6155" max="6155" width="20.5703125" style="266" customWidth="1"/>
    <col min="6156" max="6156" width="0.85546875" style="266" customWidth="1"/>
    <col min="6157" max="6400" width="9.140625" style="266"/>
    <col min="6401" max="6401" width="7.5703125" style="266" customWidth="1"/>
    <col min="6402" max="6404" width="0" style="266" hidden="1" customWidth="1"/>
    <col min="6405" max="6405" width="23.85546875" style="266" customWidth="1"/>
    <col min="6406" max="6406" width="36.28515625" style="266" customWidth="1"/>
    <col min="6407" max="6407" width="7.42578125" style="266" customWidth="1"/>
    <col min="6408" max="6408" width="11.140625" style="266" customWidth="1"/>
    <col min="6409" max="6409" width="14.85546875" style="266" customWidth="1"/>
    <col min="6410" max="6410" width="33.42578125" style="266" customWidth="1"/>
    <col min="6411" max="6411" width="20.5703125" style="266" customWidth="1"/>
    <col min="6412" max="6412" width="0.85546875" style="266" customWidth="1"/>
    <col min="6413" max="6656" width="9.140625" style="266"/>
    <col min="6657" max="6657" width="7.5703125" style="266" customWidth="1"/>
    <col min="6658" max="6660" width="0" style="266" hidden="1" customWidth="1"/>
    <col min="6661" max="6661" width="23.85546875" style="266" customWidth="1"/>
    <col min="6662" max="6662" width="36.28515625" style="266" customWidth="1"/>
    <col min="6663" max="6663" width="7.42578125" style="266" customWidth="1"/>
    <col min="6664" max="6664" width="11.140625" style="266" customWidth="1"/>
    <col min="6665" max="6665" width="14.85546875" style="266" customWidth="1"/>
    <col min="6666" max="6666" width="33.42578125" style="266" customWidth="1"/>
    <col min="6667" max="6667" width="20.5703125" style="266" customWidth="1"/>
    <col min="6668" max="6668" width="0.85546875" style="266" customWidth="1"/>
    <col min="6669" max="6912" width="9.140625" style="266"/>
    <col min="6913" max="6913" width="7.5703125" style="266" customWidth="1"/>
    <col min="6914" max="6916" width="0" style="266" hidden="1" customWidth="1"/>
    <col min="6917" max="6917" width="23.85546875" style="266" customWidth="1"/>
    <col min="6918" max="6918" width="36.28515625" style="266" customWidth="1"/>
    <col min="6919" max="6919" width="7.42578125" style="266" customWidth="1"/>
    <col min="6920" max="6920" width="11.140625" style="266" customWidth="1"/>
    <col min="6921" max="6921" width="14.85546875" style="266" customWidth="1"/>
    <col min="6922" max="6922" width="33.42578125" style="266" customWidth="1"/>
    <col min="6923" max="6923" width="20.5703125" style="266" customWidth="1"/>
    <col min="6924" max="6924" width="0.85546875" style="266" customWidth="1"/>
    <col min="6925" max="7168" width="9.140625" style="266"/>
    <col min="7169" max="7169" width="7.5703125" style="266" customWidth="1"/>
    <col min="7170" max="7172" width="0" style="266" hidden="1" customWidth="1"/>
    <col min="7173" max="7173" width="23.85546875" style="266" customWidth="1"/>
    <col min="7174" max="7174" width="36.28515625" style="266" customWidth="1"/>
    <col min="7175" max="7175" width="7.42578125" style="266" customWidth="1"/>
    <col min="7176" max="7176" width="11.140625" style="266" customWidth="1"/>
    <col min="7177" max="7177" width="14.85546875" style="266" customWidth="1"/>
    <col min="7178" max="7178" width="33.42578125" style="266" customWidth="1"/>
    <col min="7179" max="7179" width="20.5703125" style="266" customWidth="1"/>
    <col min="7180" max="7180" width="0.85546875" style="266" customWidth="1"/>
    <col min="7181" max="7424" width="9.140625" style="266"/>
    <col min="7425" max="7425" width="7.5703125" style="266" customWidth="1"/>
    <col min="7426" max="7428" width="0" style="266" hidden="1" customWidth="1"/>
    <col min="7429" max="7429" width="23.85546875" style="266" customWidth="1"/>
    <col min="7430" max="7430" width="36.28515625" style="266" customWidth="1"/>
    <col min="7431" max="7431" width="7.42578125" style="266" customWidth="1"/>
    <col min="7432" max="7432" width="11.140625" style="266" customWidth="1"/>
    <col min="7433" max="7433" width="14.85546875" style="266" customWidth="1"/>
    <col min="7434" max="7434" width="33.42578125" style="266" customWidth="1"/>
    <col min="7435" max="7435" width="20.5703125" style="266" customWidth="1"/>
    <col min="7436" max="7436" width="0.85546875" style="266" customWidth="1"/>
    <col min="7437" max="7680" width="9.140625" style="266"/>
    <col min="7681" max="7681" width="7.5703125" style="266" customWidth="1"/>
    <col min="7682" max="7684" width="0" style="266" hidden="1" customWidth="1"/>
    <col min="7685" max="7685" width="23.85546875" style="266" customWidth="1"/>
    <col min="7686" max="7686" width="36.28515625" style="266" customWidth="1"/>
    <col min="7687" max="7687" width="7.42578125" style="266" customWidth="1"/>
    <col min="7688" max="7688" width="11.140625" style="266" customWidth="1"/>
    <col min="7689" max="7689" width="14.85546875" style="266" customWidth="1"/>
    <col min="7690" max="7690" width="33.42578125" style="266" customWidth="1"/>
    <col min="7691" max="7691" width="20.5703125" style="266" customWidth="1"/>
    <col min="7692" max="7692" width="0.85546875" style="266" customWidth="1"/>
    <col min="7693" max="7936" width="9.140625" style="266"/>
    <col min="7937" max="7937" width="7.5703125" style="266" customWidth="1"/>
    <col min="7938" max="7940" width="0" style="266" hidden="1" customWidth="1"/>
    <col min="7941" max="7941" width="23.85546875" style="266" customWidth="1"/>
    <col min="7942" max="7942" width="36.28515625" style="266" customWidth="1"/>
    <col min="7943" max="7943" width="7.42578125" style="266" customWidth="1"/>
    <col min="7944" max="7944" width="11.140625" style="266" customWidth="1"/>
    <col min="7945" max="7945" width="14.85546875" style="266" customWidth="1"/>
    <col min="7946" max="7946" width="33.42578125" style="266" customWidth="1"/>
    <col min="7947" max="7947" width="20.5703125" style="266" customWidth="1"/>
    <col min="7948" max="7948" width="0.85546875" style="266" customWidth="1"/>
    <col min="7949" max="8192" width="9.140625" style="266"/>
    <col min="8193" max="8193" width="7.5703125" style="266" customWidth="1"/>
    <col min="8194" max="8196" width="0" style="266" hidden="1" customWidth="1"/>
    <col min="8197" max="8197" width="23.85546875" style="266" customWidth="1"/>
    <col min="8198" max="8198" width="36.28515625" style="266" customWidth="1"/>
    <col min="8199" max="8199" width="7.42578125" style="266" customWidth="1"/>
    <col min="8200" max="8200" width="11.140625" style="266" customWidth="1"/>
    <col min="8201" max="8201" width="14.85546875" style="266" customWidth="1"/>
    <col min="8202" max="8202" width="33.42578125" style="266" customWidth="1"/>
    <col min="8203" max="8203" width="20.5703125" style="266" customWidth="1"/>
    <col min="8204" max="8204" width="0.85546875" style="266" customWidth="1"/>
    <col min="8205" max="8448" width="9.140625" style="266"/>
    <col min="8449" max="8449" width="7.5703125" style="266" customWidth="1"/>
    <col min="8450" max="8452" width="0" style="266" hidden="1" customWidth="1"/>
    <col min="8453" max="8453" width="23.85546875" style="266" customWidth="1"/>
    <col min="8454" max="8454" width="36.28515625" style="266" customWidth="1"/>
    <col min="8455" max="8455" width="7.42578125" style="266" customWidth="1"/>
    <col min="8456" max="8456" width="11.140625" style="266" customWidth="1"/>
    <col min="8457" max="8457" width="14.85546875" style="266" customWidth="1"/>
    <col min="8458" max="8458" width="33.42578125" style="266" customWidth="1"/>
    <col min="8459" max="8459" width="20.5703125" style="266" customWidth="1"/>
    <col min="8460" max="8460" width="0.85546875" style="266" customWidth="1"/>
    <col min="8461" max="8704" width="9.140625" style="266"/>
    <col min="8705" max="8705" width="7.5703125" style="266" customWidth="1"/>
    <col min="8706" max="8708" width="0" style="266" hidden="1" customWidth="1"/>
    <col min="8709" max="8709" width="23.85546875" style="266" customWidth="1"/>
    <col min="8710" max="8710" width="36.28515625" style="266" customWidth="1"/>
    <col min="8711" max="8711" width="7.42578125" style="266" customWidth="1"/>
    <col min="8712" max="8712" width="11.140625" style="266" customWidth="1"/>
    <col min="8713" max="8713" width="14.85546875" style="266" customWidth="1"/>
    <col min="8714" max="8714" width="33.42578125" style="266" customWidth="1"/>
    <col min="8715" max="8715" width="20.5703125" style="266" customWidth="1"/>
    <col min="8716" max="8716" width="0.85546875" style="266" customWidth="1"/>
    <col min="8717" max="8960" width="9.140625" style="266"/>
    <col min="8961" max="8961" width="7.5703125" style="266" customWidth="1"/>
    <col min="8962" max="8964" width="0" style="266" hidden="1" customWidth="1"/>
    <col min="8965" max="8965" width="23.85546875" style="266" customWidth="1"/>
    <col min="8966" max="8966" width="36.28515625" style="266" customWidth="1"/>
    <col min="8967" max="8967" width="7.42578125" style="266" customWidth="1"/>
    <col min="8968" max="8968" width="11.140625" style="266" customWidth="1"/>
    <col min="8969" max="8969" width="14.85546875" style="266" customWidth="1"/>
    <col min="8970" max="8970" width="33.42578125" style="266" customWidth="1"/>
    <col min="8971" max="8971" width="20.5703125" style="266" customWidth="1"/>
    <col min="8972" max="8972" width="0.85546875" style="266" customWidth="1"/>
    <col min="8973" max="9216" width="9.140625" style="266"/>
    <col min="9217" max="9217" width="7.5703125" style="266" customWidth="1"/>
    <col min="9218" max="9220" width="0" style="266" hidden="1" customWidth="1"/>
    <col min="9221" max="9221" width="23.85546875" style="266" customWidth="1"/>
    <col min="9222" max="9222" width="36.28515625" style="266" customWidth="1"/>
    <col min="9223" max="9223" width="7.42578125" style="266" customWidth="1"/>
    <col min="9224" max="9224" width="11.140625" style="266" customWidth="1"/>
    <col min="9225" max="9225" width="14.85546875" style="266" customWidth="1"/>
    <col min="9226" max="9226" width="33.42578125" style="266" customWidth="1"/>
    <col min="9227" max="9227" width="20.5703125" style="266" customWidth="1"/>
    <col min="9228" max="9228" width="0.85546875" style="266" customWidth="1"/>
    <col min="9229" max="9472" width="9.140625" style="266"/>
    <col min="9473" max="9473" width="7.5703125" style="266" customWidth="1"/>
    <col min="9474" max="9476" width="0" style="266" hidden="1" customWidth="1"/>
    <col min="9477" max="9477" width="23.85546875" style="266" customWidth="1"/>
    <col min="9478" max="9478" width="36.28515625" style="266" customWidth="1"/>
    <col min="9479" max="9479" width="7.42578125" style="266" customWidth="1"/>
    <col min="9480" max="9480" width="11.140625" style="266" customWidth="1"/>
    <col min="9481" max="9481" width="14.85546875" style="266" customWidth="1"/>
    <col min="9482" max="9482" width="33.42578125" style="266" customWidth="1"/>
    <col min="9483" max="9483" width="20.5703125" style="266" customWidth="1"/>
    <col min="9484" max="9484" width="0.85546875" style="266" customWidth="1"/>
    <col min="9485" max="9728" width="9.140625" style="266"/>
    <col min="9729" max="9729" width="7.5703125" style="266" customWidth="1"/>
    <col min="9730" max="9732" width="0" style="266" hidden="1" customWidth="1"/>
    <col min="9733" max="9733" width="23.85546875" style="266" customWidth="1"/>
    <col min="9734" max="9734" width="36.28515625" style="266" customWidth="1"/>
    <col min="9735" max="9735" width="7.42578125" style="266" customWidth="1"/>
    <col min="9736" max="9736" width="11.140625" style="266" customWidth="1"/>
    <col min="9737" max="9737" width="14.85546875" style="266" customWidth="1"/>
    <col min="9738" max="9738" width="33.42578125" style="266" customWidth="1"/>
    <col min="9739" max="9739" width="20.5703125" style="266" customWidth="1"/>
    <col min="9740" max="9740" width="0.85546875" style="266" customWidth="1"/>
    <col min="9741" max="9984" width="9.140625" style="266"/>
    <col min="9985" max="9985" width="7.5703125" style="266" customWidth="1"/>
    <col min="9986" max="9988" width="0" style="266" hidden="1" customWidth="1"/>
    <col min="9989" max="9989" width="23.85546875" style="266" customWidth="1"/>
    <col min="9990" max="9990" width="36.28515625" style="266" customWidth="1"/>
    <col min="9991" max="9991" width="7.42578125" style="266" customWidth="1"/>
    <col min="9992" max="9992" width="11.140625" style="266" customWidth="1"/>
    <col min="9993" max="9993" width="14.85546875" style="266" customWidth="1"/>
    <col min="9994" max="9994" width="33.42578125" style="266" customWidth="1"/>
    <col min="9995" max="9995" width="20.5703125" style="266" customWidth="1"/>
    <col min="9996" max="9996" width="0.85546875" style="266" customWidth="1"/>
    <col min="9997" max="10240" width="9.140625" style="266"/>
    <col min="10241" max="10241" width="7.5703125" style="266" customWidth="1"/>
    <col min="10242" max="10244" width="0" style="266" hidden="1" customWidth="1"/>
    <col min="10245" max="10245" width="23.85546875" style="266" customWidth="1"/>
    <col min="10246" max="10246" width="36.28515625" style="266" customWidth="1"/>
    <col min="10247" max="10247" width="7.42578125" style="266" customWidth="1"/>
    <col min="10248" max="10248" width="11.140625" style="266" customWidth="1"/>
    <col min="10249" max="10249" width="14.85546875" style="266" customWidth="1"/>
    <col min="10250" max="10250" width="33.42578125" style="266" customWidth="1"/>
    <col min="10251" max="10251" width="20.5703125" style="266" customWidth="1"/>
    <col min="10252" max="10252" width="0.85546875" style="266" customWidth="1"/>
    <col min="10253" max="10496" width="9.140625" style="266"/>
    <col min="10497" max="10497" width="7.5703125" style="266" customWidth="1"/>
    <col min="10498" max="10500" width="0" style="266" hidden="1" customWidth="1"/>
    <col min="10501" max="10501" width="23.85546875" style="266" customWidth="1"/>
    <col min="10502" max="10502" width="36.28515625" style="266" customWidth="1"/>
    <col min="10503" max="10503" width="7.42578125" style="266" customWidth="1"/>
    <col min="10504" max="10504" width="11.140625" style="266" customWidth="1"/>
    <col min="10505" max="10505" width="14.85546875" style="266" customWidth="1"/>
    <col min="10506" max="10506" width="33.42578125" style="266" customWidth="1"/>
    <col min="10507" max="10507" width="20.5703125" style="266" customWidth="1"/>
    <col min="10508" max="10508" width="0.85546875" style="266" customWidth="1"/>
    <col min="10509" max="10752" width="9.140625" style="266"/>
    <col min="10753" max="10753" width="7.5703125" style="266" customWidth="1"/>
    <col min="10754" max="10756" width="0" style="266" hidden="1" customWidth="1"/>
    <col min="10757" max="10757" width="23.85546875" style="266" customWidth="1"/>
    <col min="10758" max="10758" width="36.28515625" style="266" customWidth="1"/>
    <col min="10759" max="10759" width="7.42578125" style="266" customWidth="1"/>
    <col min="10760" max="10760" width="11.140625" style="266" customWidth="1"/>
    <col min="10761" max="10761" width="14.85546875" style="266" customWidth="1"/>
    <col min="10762" max="10762" width="33.42578125" style="266" customWidth="1"/>
    <col min="10763" max="10763" width="20.5703125" style="266" customWidth="1"/>
    <col min="10764" max="10764" width="0.85546875" style="266" customWidth="1"/>
    <col min="10765" max="11008" width="9.140625" style="266"/>
    <col min="11009" max="11009" width="7.5703125" style="266" customWidth="1"/>
    <col min="11010" max="11012" width="0" style="266" hidden="1" customWidth="1"/>
    <col min="11013" max="11013" width="23.85546875" style="266" customWidth="1"/>
    <col min="11014" max="11014" width="36.28515625" style="266" customWidth="1"/>
    <col min="11015" max="11015" width="7.42578125" style="266" customWidth="1"/>
    <col min="11016" max="11016" width="11.140625" style="266" customWidth="1"/>
    <col min="11017" max="11017" width="14.85546875" style="266" customWidth="1"/>
    <col min="11018" max="11018" width="33.42578125" style="266" customWidth="1"/>
    <col min="11019" max="11019" width="20.5703125" style="266" customWidth="1"/>
    <col min="11020" max="11020" width="0.85546875" style="266" customWidth="1"/>
    <col min="11021" max="11264" width="9.140625" style="266"/>
    <col min="11265" max="11265" width="7.5703125" style="266" customWidth="1"/>
    <col min="11266" max="11268" width="0" style="266" hidden="1" customWidth="1"/>
    <col min="11269" max="11269" width="23.85546875" style="266" customWidth="1"/>
    <col min="11270" max="11270" width="36.28515625" style="266" customWidth="1"/>
    <col min="11271" max="11271" width="7.42578125" style="266" customWidth="1"/>
    <col min="11272" max="11272" width="11.140625" style="266" customWidth="1"/>
    <col min="11273" max="11273" width="14.85546875" style="266" customWidth="1"/>
    <col min="11274" max="11274" width="33.42578125" style="266" customWidth="1"/>
    <col min="11275" max="11275" width="20.5703125" style="266" customWidth="1"/>
    <col min="11276" max="11276" width="0.85546875" style="266" customWidth="1"/>
    <col min="11277" max="11520" width="9.140625" style="266"/>
    <col min="11521" max="11521" width="7.5703125" style="266" customWidth="1"/>
    <col min="11522" max="11524" width="0" style="266" hidden="1" customWidth="1"/>
    <col min="11525" max="11525" width="23.85546875" style="266" customWidth="1"/>
    <col min="11526" max="11526" width="36.28515625" style="266" customWidth="1"/>
    <col min="11527" max="11527" width="7.42578125" style="266" customWidth="1"/>
    <col min="11528" max="11528" width="11.140625" style="266" customWidth="1"/>
    <col min="11529" max="11529" width="14.85546875" style="266" customWidth="1"/>
    <col min="11530" max="11530" width="33.42578125" style="266" customWidth="1"/>
    <col min="11531" max="11531" width="20.5703125" style="266" customWidth="1"/>
    <col min="11532" max="11532" width="0.85546875" style="266" customWidth="1"/>
    <col min="11533" max="11776" width="9.140625" style="266"/>
    <col min="11777" max="11777" width="7.5703125" style="266" customWidth="1"/>
    <col min="11778" max="11780" width="0" style="266" hidden="1" customWidth="1"/>
    <col min="11781" max="11781" width="23.85546875" style="266" customWidth="1"/>
    <col min="11782" max="11782" width="36.28515625" style="266" customWidth="1"/>
    <col min="11783" max="11783" width="7.42578125" style="266" customWidth="1"/>
    <col min="11784" max="11784" width="11.140625" style="266" customWidth="1"/>
    <col min="11785" max="11785" width="14.85546875" style="266" customWidth="1"/>
    <col min="11786" max="11786" width="33.42578125" style="266" customWidth="1"/>
    <col min="11787" max="11787" width="20.5703125" style="266" customWidth="1"/>
    <col min="11788" max="11788" width="0.85546875" style="266" customWidth="1"/>
    <col min="11789" max="12032" width="9.140625" style="266"/>
    <col min="12033" max="12033" width="7.5703125" style="266" customWidth="1"/>
    <col min="12034" max="12036" width="0" style="266" hidden="1" customWidth="1"/>
    <col min="12037" max="12037" width="23.85546875" style="266" customWidth="1"/>
    <col min="12038" max="12038" width="36.28515625" style="266" customWidth="1"/>
    <col min="12039" max="12039" width="7.42578125" style="266" customWidth="1"/>
    <col min="12040" max="12040" width="11.140625" style="266" customWidth="1"/>
    <col min="12041" max="12041" width="14.85546875" style="266" customWidth="1"/>
    <col min="12042" max="12042" width="33.42578125" style="266" customWidth="1"/>
    <col min="12043" max="12043" width="20.5703125" style="266" customWidth="1"/>
    <col min="12044" max="12044" width="0.85546875" style="266" customWidth="1"/>
    <col min="12045" max="12288" width="9.140625" style="266"/>
    <col min="12289" max="12289" width="7.5703125" style="266" customWidth="1"/>
    <col min="12290" max="12292" width="0" style="266" hidden="1" customWidth="1"/>
    <col min="12293" max="12293" width="23.85546875" style="266" customWidth="1"/>
    <col min="12294" max="12294" width="36.28515625" style="266" customWidth="1"/>
    <col min="12295" max="12295" width="7.42578125" style="266" customWidth="1"/>
    <col min="12296" max="12296" width="11.140625" style="266" customWidth="1"/>
    <col min="12297" max="12297" width="14.85546875" style="266" customWidth="1"/>
    <col min="12298" max="12298" width="33.42578125" style="266" customWidth="1"/>
    <col min="12299" max="12299" width="20.5703125" style="266" customWidth="1"/>
    <col min="12300" max="12300" width="0.85546875" style="266" customWidth="1"/>
    <col min="12301" max="12544" width="9.140625" style="266"/>
    <col min="12545" max="12545" width="7.5703125" style="266" customWidth="1"/>
    <col min="12546" max="12548" width="0" style="266" hidden="1" customWidth="1"/>
    <col min="12549" max="12549" width="23.85546875" style="266" customWidth="1"/>
    <col min="12550" max="12550" width="36.28515625" style="266" customWidth="1"/>
    <col min="12551" max="12551" width="7.42578125" style="266" customWidth="1"/>
    <col min="12552" max="12552" width="11.140625" style="266" customWidth="1"/>
    <col min="12553" max="12553" width="14.85546875" style="266" customWidth="1"/>
    <col min="12554" max="12554" width="33.42578125" style="266" customWidth="1"/>
    <col min="12555" max="12555" width="20.5703125" style="266" customWidth="1"/>
    <col min="12556" max="12556" width="0.85546875" style="266" customWidth="1"/>
    <col min="12557" max="12800" width="9.140625" style="266"/>
    <col min="12801" max="12801" width="7.5703125" style="266" customWidth="1"/>
    <col min="12802" max="12804" width="0" style="266" hidden="1" customWidth="1"/>
    <col min="12805" max="12805" width="23.85546875" style="266" customWidth="1"/>
    <col min="12806" max="12806" width="36.28515625" style="266" customWidth="1"/>
    <col min="12807" max="12807" width="7.42578125" style="266" customWidth="1"/>
    <col min="12808" max="12808" width="11.140625" style="266" customWidth="1"/>
    <col min="12809" max="12809" width="14.85546875" style="266" customWidth="1"/>
    <col min="12810" max="12810" width="33.42578125" style="266" customWidth="1"/>
    <col min="12811" max="12811" width="20.5703125" style="266" customWidth="1"/>
    <col min="12812" max="12812" width="0.85546875" style="266" customWidth="1"/>
    <col min="12813" max="13056" width="9.140625" style="266"/>
    <col min="13057" max="13057" width="7.5703125" style="266" customWidth="1"/>
    <col min="13058" max="13060" width="0" style="266" hidden="1" customWidth="1"/>
    <col min="13061" max="13061" width="23.85546875" style="266" customWidth="1"/>
    <col min="13062" max="13062" width="36.28515625" style="266" customWidth="1"/>
    <col min="13063" max="13063" width="7.42578125" style="266" customWidth="1"/>
    <col min="13064" max="13064" width="11.140625" style="266" customWidth="1"/>
    <col min="13065" max="13065" width="14.85546875" style="266" customWidth="1"/>
    <col min="13066" max="13066" width="33.42578125" style="266" customWidth="1"/>
    <col min="13067" max="13067" width="20.5703125" style="266" customWidth="1"/>
    <col min="13068" max="13068" width="0.85546875" style="266" customWidth="1"/>
    <col min="13069" max="13312" width="9.140625" style="266"/>
    <col min="13313" max="13313" width="7.5703125" style="266" customWidth="1"/>
    <col min="13314" max="13316" width="0" style="266" hidden="1" customWidth="1"/>
    <col min="13317" max="13317" width="23.85546875" style="266" customWidth="1"/>
    <col min="13318" max="13318" width="36.28515625" style="266" customWidth="1"/>
    <col min="13319" max="13319" width="7.42578125" style="266" customWidth="1"/>
    <col min="13320" max="13320" width="11.140625" style="266" customWidth="1"/>
    <col min="13321" max="13321" width="14.85546875" style="266" customWidth="1"/>
    <col min="13322" max="13322" width="33.42578125" style="266" customWidth="1"/>
    <col min="13323" max="13323" width="20.5703125" style="266" customWidth="1"/>
    <col min="13324" max="13324" width="0.85546875" style="266" customWidth="1"/>
    <col min="13325" max="13568" width="9.140625" style="266"/>
    <col min="13569" max="13569" width="7.5703125" style="266" customWidth="1"/>
    <col min="13570" max="13572" width="0" style="266" hidden="1" customWidth="1"/>
    <col min="13573" max="13573" width="23.85546875" style="266" customWidth="1"/>
    <col min="13574" max="13574" width="36.28515625" style="266" customWidth="1"/>
    <col min="13575" max="13575" width="7.42578125" style="266" customWidth="1"/>
    <col min="13576" max="13576" width="11.140625" style="266" customWidth="1"/>
    <col min="13577" max="13577" width="14.85546875" style="266" customWidth="1"/>
    <col min="13578" max="13578" width="33.42578125" style="266" customWidth="1"/>
    <col min="13579" max="13579" width="20.5703125" style="266" customWidth="1"/>
    <col min="13580" max="13580" width="0.85546875" style="266" customWidth="1"/>
    <col min="13581" max="13824" width="9.140625" style="266"/>
    <col min="13825" max="13825" width="7.5703125" style="266" customWidth="1"/>
    <col min="13826" max="13828" width="0" style="266" hidden="1" customWidth="1"/>
    <col min="13829" max="13829" width="23.85546875" style="266" customWidth="1"/>
    <col min="13830" max="13830" width="36.28515625" style="266" customWidth="1"/>
    <col min="13831" max="13831" width="7.42578125" style="266" customWidth="1"/>
    <col min="13832" max="13832" width="11.140625" style="266" customWidth="1"/>
    <col min="13833" max="13833" width="14.85546875" style="266" customWidth="1"/>
    <col min="13834" max="13834" width="33.42578125" style="266" customWidth="1"/>
    <col min="13835" max="13835" width="20.5703125" style="266" customWidth="1"/>
    <col min="13836" max="13836" width="0.85546875" style="266" customWidth="1"/>
    <col min="13837" max="14080" width="9.140625" style="266"/>
    <col min="14081" max="14081" width="7.5703125" style="266" customWidth="1"/>
    <col min="14082" max="14084" width="0" style="266" hidden="1" customWidth="1"/>
    <col min="14085" max="14085" width="23.85546875" style="266" customWidth="1"/>
    <col min="14086" max="14086" width="36.28515625" style="266" customWidth="1"/>
    <col min="14087" max="14087" width="7.42578125" style="266" customWidth="1"/>
    <col min="14088" max="14088" width="11.140625" style="266" customWidth="1"/>
    <col min="14089" max="14089" width="14.85546875" style="266" customWidth="1"/>
    <col min="14090" max="14090" width="33.42578125" style="266" customWidth="1"/>
    <col min="14091" max="14091" width="20.5703125" style="266" customWidth="1"/>
    <col min="14092" max="14092" width="0.85546875" style="266" customWidth="1"/>
    <col min="14093" max="14336" width="9.140625" style="266"/>
    <col min="14337" max="14337" width="7.5703125" style="266" customWidth="1"/>
    <col min="14338" max="14340" width="0" style="266" hidden="1" customWidth="1"/>
    <col min="14341" max="14341" width="23.85546875" style="266" customWidth="1"/>
    <col min="14342" max="14342" width="36.28515625" style="266" customWidth="1"/>
    <col min="14343" max="14343" width="7.42578125" style="266" customWidth="1"/>
    <col min="14344" max="14344" width="11.140625" style="266" customWidth="1"/>
    <col min="14345" max="14345" width="14.85546875" style="266" customWidth="1"/>
    <col min="14346" max="14346" width="33.42578125" style="266" customWidth="1"/>
    <col min="14347" max="14347" width="20.5703125" style="266" customWidth="1"/>
    <col min="14348" max="14348" width="0.85546875" style="266" customWidth="1"/>
    <col min="14349" max="14592" width="9.140625" style="266"/>
    <col min="14593" max="14593" width="7.5703125" style="266" customWidth="1"/>
    <col min="14594" max="14596" width="0" style="266" hidden="1" customWidth="1"/>
    <col min="14597" max="14597" width="23.85546875" style="266" customWidth="1"/>
    <col min="14598" max="14598" width="36.28515625" style="266" customWidth="1"/>
    <col min="14599" max="14599" width="7.42578125" style="266" customWidth="1"/>
    <col min="14600" max="14600" width="11.140625" style="266" customWidth="1"/>
    <col min="14601" max="14601" width="14.85546875" style="266" customWidth="1"/>
    <col min="14602" max="14602" width="33.42578125" style="266" customWidth="1"/>
    <col min="14603" max="14603" width="20.5703125" style="266" customWidth="1"/>
    <col min="14604" max="14604" width="0.85546875" style="266" customWidth="1"/>
    <col min="14605" max="14848" width="9.140625" style="266"/>
    <col min="14849" max="14849" width="7.5703125" style="266" customWidth="1"/>
    <col min="14850" max="14852" width="0" style="266" hidden="1" customWidth="1"/>
    <col min="14853" max="14853" width="23.85546875" style="266" customWidth="1"/>
    <col min="14854" max="14854" width="36.28515625" style="266" customWidth="1"/>
    <col min="14855" max="14855" width="7.42578125" style="266" customWidth="1"/>
    <col min="14856" max="14856" width="11.140625" style="266" customWidth="1"/>
    <col min="14857" max="14857" width="14.85546875" style="266" customWidth="1"/>
    <col min="14858" max="14858" width="33.42578125" style="266" customWidth="1"/>
    <col min="14859" max="14859" width="20.5703125" style="266" customWidth="1"/>
    <col min="14860" max="14860" width="0.85546875" style="266" customWidth="1"/>
    <col min="14861" max="15104" width="9.140625" style="266"/>
    <col min="15105" max="15105" width="7.5703125" style="266" customWidth="1"/>
    <col min="15106" max="15108" width="0" style="266" hidden="1" customWidth="1"/>
    <col min="15109" max="15109" width="23.85546875" style="266" customWidth="1"/>
    <col min="15110" max="15110" width="36.28515625" style="266" customWidth="1"/>
    <col min="15111" max="15111" width="7.42578125" style="266" customWidth="1"/>
    <col min="15112" max="15112" width="11.140625" style="266" customWidth="1"/>
    <col min="15113" max="15113" width="14.85546875" style="266" customWidth="1"/>
    <col min="15114" max="15114" width="33.42578125" style="266" customWidth="1"/>
    <col min="15115" max="15115" width="20.5703125" style="266" customWidth="1"/>
    <col min="15116" max="15116" width="0.85546875" style="266" customWidth="1"/>
    <col min="15117" max="15360" width="9.140625" style="266"/>
    <col min="15361" max="15361" width="7.5703125" style="266" customWidth="1"/>
    <col min="15362" max="15364" width="0" style="266" hidden="1" customWidth="1"/>
    <col min="15365" max="15365" width="23.85546875" style="266" customWidth="1"/>
    <col min="15366" max="15366" width="36.28515625" style="266" customWidth="1"/>
    <col min="15367" max="15367" width="7.42578125" style="266" customWidth="1"/>
    <col min="15368" max="15368" width="11.140625" style="266" customWidth="1"/>
    <col min="15369" max="15369" width="14.85546875" style="266" customWidth="1"/>
    <col min="15370" max="15370" width="33.42578125" style="266" customWidth="1"/>
    <col min="15371" max="15371" width="20.5703125" style="266" customWidth="1"/>
    <col min="15372" max="15372" width="0.85546875" style="266" customWidth="1"/>
    <col min="15373" max="15616" width="9.140625" style="266"/>
    <col min="15617" max="15617" width="7.5703125" style="266" customWidth="1"/>
    <col min="15618" max="15620" width="0" style="266" hidden="1" customWidth="1"/>
    <col min="15621" max="15621" width="23.85546875" style="266" customWidth="1"/>
    <col min="15622" max="15622" width="36.28515625" style="266" customWidth="1"/>
    <col min="15623" max="15623" width="7.42578125" style="266" customWidth="1"/>
    <col min="15624" max="15624" width="11.140625" style="266" customWidth="1"/>
    <col min="15625" max="15625" width="14.85546875" style="266" customWidth="1"/>
    <col min="15626" max="15626" width="33.42578125" style="266" customWidth="1"/>
    <col min="15627" max="15627" width="20.5703125" style="266" customWidth="1"/>
    <col min="15628" max="15628" width="0.85546875" style="266" customWidth="1"/>
    <col min="15629" max="15872" width="9.140625" style="266"/>
    <col min="15873" max="15873" width="7.5703125" style="266" customWidth="1"/>
    <col min="15874" max="15876" width="0" style="266" hidden="1" customWidth="1"/>
    <col min="15877" max="15877" width="23.85546875" style="266" customWidth="1"/>
    <col min="15878" max="15878" width="36.28515625" style="266" customWidth="1"/>
    <col min="15879" max="15879" width="7.42578125" style="266" customWidth="1"/>
    <col min="15880" max="15880" width="11.140625" style="266" customWidth="1"/>
    <col min="15881" max="15881" width="14.85546875" style="266" customWidth="1"/>
    <col min="15882" max="15882" width="33.42578125" style="266" customWidth="1"/>
    <col min="15883" max="15883" width="20.5703125" style="266" customWidth="1"/>
    <col min="15884" max="15884" width="0.85546875" style="266" customWidth="1"/>
    <col min="15885" max="16128" width="9.140625" style="266"/>
    <col min="16129" max="16129" width="7.5703125" style="266" customWidth="1"/>
    <col min="16130" max="16132" width="0" style="266" hidden="1" customWidth="1"/>
    <col min="16133" max="16133" width="23.85546875" style="266" customWidth="1"/>
    <col min="16134" max="16134" width="36.28515625" style="266" customWidth="1"/>
    <col min="16135" max="16135" width="7.42578125" style="266" customWidth="1"/>
    <col min="16136" max="16136" width="11.140625" style="266" customWidth="1"/>
    <col min="16137" max="16137" width="14.85546875" style="266" customWidth="1"/>
    <col min="16138" max="16138" width="33.42578125" style="266" customWidth="1"/>
    <col min="16139" max="16139" width="20.5703125" style="266" customWidth="1"/>
    <col min="16140" max="16140" width="0.85546875" style="266" customWidth="1"/>
    <col min="16141" max="16384" width="9.140625" style="266"/>
  </cols>
  <sheetData>
    <row r="1" spans="2:11" ht="12" customHeight="1" x14ac:dyDescent="0.2"/>
    <row r="2" spans="2:11" ht="74.099999999999994" customHeight="1" x14ac:dyDescent="0.2">
      <c r="H2" s="267"/>
      <c r="I2" s="267"/>
    </row>
    <row r="3" spans="2:11" ht="52.9" customHeight="1" x14ac:dyDescent="0.2">
      <c r="F3" s="268" t="s">
        <v>155</v>
      </c>
      <c r="G3" s="267"/>
      <c r="H3" s="267"/>
      <c r="I3" s="267"/>
      <c r="J3" s="267"/>
      <c r="K3" s="267"/>
    </row>
    <row r="4" spans="2:11" ht="8.1" customHeight="1" x14ac:dyDescent="0.2"/>
    <row r="5" spans="2:11" ht="12.4" customHeight="1" x14ac:dyDescent="0.2">
      <c r="D5" s="269"/>
      <c r="E5" s="270"/>
      <c r="H5" s="271"/>
      <c r="I5" s="271"/>
    </row>
    <row r="6" spans="2:11" ht="17.100000000000001" customHeight="1" x14ac:dyDescent="0.2">
      <c r="E6" s="272" t="s">
        <v>156</v>
      </c>
      <c r="F6" s="273"/>
      <c r="G6" s="273"/>
    </row>
    <row r="7" spans="2:11" ht="5.0999999999999996" customHeight="1" x14ac:dyDescent="0.2">
      <c r="E7" s="274"/>
      <c r="F7" s="275"/>
      <c r="G7" s="275"/>
    </row>
    <row r="8" spans="2:11" ht="17.100000000000001" customHeight="1" x14ac:dyDescent="0.2">
      <c r="E8" s="272" t="s">
        <v>157</v>
      </c>
      <c r="F8" s="273"/>
      <c r="G8" s="273"/>
    </row>
    <row r="9" spans="2:11" ht="3.95" customHeight="1" x14ac:dyDescent="0.2">
      <c r="E9" s="274"/>
      <c r="F9" s="275"/>
      <c r="G9" s="275"/>
    </row>
    <row r="10" spans="2:11" ht="17.100000000000001" customHeight="1" x14ac:dyDescent="0.2">
      <c r="E10" s="272" t="s">
        <v>158</v>
      </c>
      <c r="F10" s="273"/>
      <c r="G10" s="273"/>
    </row>
    <row r="11" spans="2:11" ht="4.5" customHeight="1" x14ac:dyDescent="0.2">
      <c r="D11" s="276"/>
      <c r="E11" s="277"/>
      <c r="F11" s="277"/>
      <c r="G11" s="277"/>
      <c r="H11" s="277"/>
      <c r="I11" s="277"/>
      <c r="J11" s="278"/>
    </row>
    <row r="12" spans="2:11" ht="15.2" customHeight="1" x14ac:dyDescent="0.2"/>
    <row r="13" spans="2:11" ht="45.6" customHeight="1" x14ac:dyDescent="0.2">
      <c r="B13" s="279" t="s">
        <v>159</v>
      </c>
      <c r="C13" s="279"/>
      <c r="D13" s="267"/>
      <c r="E13" s="267"/>
      <c r="F13" s="267"/>
      <c r="G13" s="267"/>
      <c r="H13" s="267"/>
      <c r="I13" s="267"/>
      <c r="J13" s="267"/>
      <c r="K13" s="267"/>
    </row>
    <row r="14" spans="2:11" ht="12.75" customHeight="1" x14ac:dyDescent="0.2">
      <c r="B14" s="280" t="s">
        <v>160</v>
      </c>
      <c r="C14" s="281"/>
      <c r="D14" s="282"/>
      <c r="E14" s="283" t="s">
        <v>161</v>
      </c>
      <c r="F14" s="284"/>
      <c r="G14" s="283" t="s">
        <v>162</v>
      </c>
      <c r="H14" s="284"/>
      <c r="I14" s="285" t="s">
        <v>163</v>
      </c>
      <c r="J14" s="283" t="s">
        <v>164</v>
      </c>
      <c r="K14" s="284"/>
    </row>
    <row r="15" spans="2:11" ht="12.75" customHeight="1" x14ac:dyDescent="0.2">
      <c r="B15" s="286">
        <v>1</v>
      </c>
      <c r="C15" s="287"/>
      <c r="D15" s="288"/>
      <c r="E15" s="289" t="s">
        <v>165</v>
      </c>
      <c r="F15" s="284"/>
      <c r="G15" s="290">
        <v>286037.82</v>
      </c>
      <c r="H15" s="284"/>
      <c r="I15" s="291" t="s">
        <v>166</v>
      </c>
      <c r="J15" s="289" t="s">
        <v>167</v>
      </c>
      <c r="K15" s="284"/>
    </row>
    <row r="16" spans="2:11" ht="12.75" customHeight="1" x14ac:dyDescent="0.2">
      <c r="B16" s="286">
        <v>2</v>
      </c>
      <c r="C16" s="287"/>
      <c r="D16" s="288"/>
      <c r="E16" s="289" t="s">
        <v>168</v>
      </c>
      <c r="F16" s="284"/>
      <c r="G16" s="290">
        <v>295681.78999999998</v>
      </c>
      <c r="H16" s="284"/>
      <c r="I16" s="291" t="s">
        <v>169</v>
      </c>
      <c r="J16" s="289" t="s">
        <v>167</v>
      </c>
      <c r="K16" s="284"/>
    </row>
    <row r="17" spans="2:11" ht="12.75" customHeight="1" x14ac:dyDescent="0.2">
      <c r="B17" s="286">
        <v>3</v>
      </c>
      <c r="C17" s="287"/>
      <c r="D17" s="288"/>
      <c r="E17" s="289" t="s">
        <v>170</v>
      </c>
      <c r="F17" s="284"/>
      <c r="G17" s="290">
        <v>289504.62</v>
      </c>
      <c r="H17" s="284"/>
      <c r="I17" s="291" t="s">
        <v>171</v>
      </c>
      <c r="J17" s="289" t="s">
        <v>167</v>
      </c>
      <c r="K17" s="284"/>
    </row>
    <row r="18" spans="2:11" x14ac:dyDescent="0.2">
      <c r="B18" s="292"/>
      <c r="C18" s="293"/>
      <c r="D18" s="294"/>
      <c r="E18" s="295"/>
      <c r="F18" s="284"/>
      <c r="G18" s="296">
        <v>871224.23</v>
      </c>
      <c r="H18" s="284"/>
      <c r="I18" s="297"/>
      <c r="J18" s="295"/>
      <c r="K18" s="284"/>
    </row>
    <row r="19" spans="2:11" ht="45.6" customHeight="1" x14ac:dyDescent="0.2">
      <c r="B19" s="279" t="s">
        <v>172</v>
      </c>
      <c r="C19" s="279"/>
      <c r="D19" s="267"/>
      <c r="E19" s="267"/>
      <c r="F19" s="267"/>
      <c r="G19" s="267"/>
      <c r="H19" s="267"/>
      <c r="I19" s="267"/>
      <c r="J19" s="267"/>
      <c r="K19" s="267"/>
    </row>
    <row r="20" spans="2:11" ht="12.75" customHeight="1" x14ac:dyDescent="0.2">
      <c r="B20" s="280" t="s">
        <v>160</v>
      </c>
      <c r="C20" s="281"/>
      <c r="D20" s="282"/>
      <c r="E20" s="283" t="s">
        <v>161</v>
      </c>
      <c r="F20" s="284"/>
      <c r="G20" s="283" t="s">
        <v>162</v>
      </c>
      <c r="H20" s="284"/>
      <c r="I20" s="285" t="s">
        <v>163</v>
      </c>
      <c r="J20" s="283" t="s">
        <v>164</v>
      </c>
      <c r="K20" s="284"/>
    </row>
    <row r="21" spans="2:11" ht="12.75" customHeight="1" x14ac:dyDescent="0.2">
      <c r="B21" s="286">
        <v>1</v>
      </c>
      <c r="C21" s="287"/>
      <c r="D21" s="288"/>
      <c r="E21" s="289" t="s">
        <v>173</v>
      </c>
      <c r="F21" s="284"/>
      <c r="G21" s="290">
        <v>82.6</v>
      </c>
      <c r="H21" s="284"/>
      <c r="I21" s="291" t="s">
        <v>174</v>
      </c>
      <c r="J21" s="289" t="s">
        <v>175</v>
      </c>
      <c r="K21" s="284"/>
    </row>
    <row r="22" spans="2:11" ht="12.75" customHeight="1" x14ac:dyDescent="0.2">
      <c r="B22" s="286">
        <v>2</v>
      </c>
      <c r="C22" s="287"/>
      <c r="D22" s="288"/>
      <c r="E22" s="289" t="s">
        <v>176</v>
      </c>
      <c r="F22" s="284"/>
      <c r="G22" s="290">
        <v>500</v>
      </c>
      <c r="H22" s="284"/>
      <c r="I22" s="291" t="s">
        <v>177</v>
      </c>
      <c r="J22" s="289" t="s">
        <v>178</v>
      </c>
      <c r="K22" s="284"/>
    </row>
    <row r="23" spans="2:11" x14ac:dyDescent="0.2">
      <c r="B23" s="292"/>
      <c r="C23" s="293"/>
      <c r="D23" s="294"/>
      <c r="E23" s="295"/>
      <c r="F23" s="284"/>
      <c r="G23" s="296">
        <v>582.6</v>
      </c>
      <c r="H23" s="284"/>
      <c r="I23" s="297"/>
      <c r="J23" s="295"/>
      <c r="K23" s="284"/>
    </row>
    <row r="24" spans="2:11" ht="45.6" customHeight="1" x14ac:dyDescent="0.2">
      <c r="B24" s="279" t="s">
        <v>179</v>
      </c>
      <c r="C24" s="279"/>
      <c r="D24" s="267"/>
      <c r="E24" s="267"/>
      <c r="F24" s="267"/>
      <c r="G24" s="267"/>
      <c r="H24" s="267"/>
      <c r="I24" s="267"/>
      <c r="J24" s="267"/>
      <c r="K24" s="267"/>
    </row>
    <row r="25" spans="2:11" ht="12.75" customHeight="1" x14ac:dyDescent="0.2">
      <c r="B25" s="280" t="s">
        <v>160</v>
      </c>
      <c r="C25" s="281"/>
      <c r="D25" s="282"/>
      <c r="E25" s="283" t="s">
        <v>161</v>
      </c>
      <c r="F25" s="284"/>
      <c r="G25" s="283" t="s">
        <v>162</v>
      </c>
      <c r="H25" s="284"/>
      <c r="I25" s="285" t="s">
        <v>163</v>
      </c>
      <c r="J25" s="283" t="s">
        <v>164</v>
      </c>
      <c r="K25" s="284"/>
    </row>
    <row r="26" spans="2:11" ht="12.75" customHeight="1" x14ac:dyDescent="0.2">
      <c r="B26" s="286">
        <v>1</v>
      </c>
      <c r="C26" s="287"/>
      <c r="D26" s="288"/>
      <c r="E26" s="289" t="s">
        <v>180</v>
      </c>
      <c r="F26" s="284"/>
      <c r="G26" s="290">
        <v>482.8</v>
      </c>
      <c r="H26" s="284"/>
      <c r="I26" s="291" t="s">
        <v>166</v>
      </c>
      <c r="J26" s="289" t="s">
        <v>181</v>
      </c>
      <c r="K26" s="284"/>
    </row>
    <row r="27" spans="2:11" ht="12.75" customHeight="1" x14ac:dyDescent="0.2">
      <c r="B27" s="286">
        <v>2</v>
      </c>
      <c r="C27" s="287"/>
      <c r="D27" s="288"/>
      <c r="E27" s="289" t="s">
        <v>182</v>
      </c>
      <c r="F27" s="284"/>
      <c r="G27" s="290">
        <v>1774.22</v>
      </c>
      <c r="H27" s="284"/>
      <c r="I27" s="291" t="s">
        <v>166</v>
      </c>
      <c r="J27" s="289" t="s">
        <v>181</v>
      </c>
      <c r="K27" s="284"/>
    </row>
    <row r="28" spans="2:11" ht="12.75" customHeight="1" x14ac:dyDescent="0.2">
      <c r="B28" s="286">
        <v>3</v>
      </c>
      <c r="C28" s="287"/>
      <c r="D28" s="288"/>
      <c r="E28" s="289" t="s">
        <v>183</v>
      </c>
      <c r="F28" s="284"/>
      <c r="G28" s="290">
        <v>-4353.53</v>
      </c>
      <c r="H28" s="284"/>
      <c r="I28" s="291" t="s">
        <v>184</v>
      </c>
      <c r="J28" s="289" t="s">
        <v>185</v>
      </c>
      <c r="K28" s="284"/>
    </row>
    <row r="29" spans="2:11" ht="12.75" customHeight="1" x14ac:dyDescent="0.2">
      <c r="B29" s="286">
        <v>4</v>
      </c>
      <c r="C29" s="287"/>
      <c r="D29" s="288"/>
      <c r="E29" s="289" t="s">
        <v>180</v>
      </c>
      <c r="F29" s="284"/>
      <c r="G29" s="290">
        <v>3791.19</v>
      </c>
      <c r="H29" s="284"/>
      <c r="I29" s="291" t="s">
        <v>186</v>
      </c>
      <c r="J29" s="289" t="s">
        <v>187</v>
      </c>
      <c r="K29" s="284"/>
    </row>
    <row r="30" spans="2:11" ht="12.75" customHeight="1" x14ac:dyDescent="0.2">
      <c r="B30" s="286">
        <v>5</v>
      </c>
      <c r="C30" s="287"/>
      <c r="D30" s="288"/>
      <c r="E30" s="289" t="s">
        <v>180</v>
      </c>
      <c r="F30" s="284"/>
      <c r="G30" s="290">
        <v>8401.23</v>
      </c>
      <c r="H30" s="284"/>
      <c r="I30" s="291" t="s">
        <v>188</v>
      </c>
      <c r="J30" s="289" t="s">
        <v>181</v>
      </c>
      <c r="K30" s="284"/>
    </row>
    <row r="31" spans="2:11" ht="12.75" customHeight="1" x14ac:dyDescent="0.2">
      <c r="B31" s="286">
        <v>6</v>
      </c>
      <c r="C31" s="287"/>
      <c r="D31" s="288"/>
      <c r="E31" s="289" t="s">
        <v>180</v>
      </c>
      <c r="F31" s="284"/>
      <c r="G31" s="290">
        <v>10889.5</v>
      </c>
      <c r="H31" s="284"/>
      <c r="I31" s="291" t="s">
        <v>189</v>
      </c>
      <c r="J31" s="289" t="s">
        <v>181</v>
      </c>
      <c r="K31" s="284"/>
    </row>
    <row r="32" spans="2:11" ht="12.75" customHeight="1" x14ac:dyDescent="0.2">
      <c r="B32" s="286">
        <v>7</v>
      </c>
      <c r="C32" s="287"/>
      <c r="D32" s="288"/>
      <c r="E32" s="289" t="s">
        <v>180</v>
      </c>
      <c r="F32" s="284"/>
      <c r="G32" s="290">
        <v>9707.19</v>
      </c>
      <c r="H32" s="284"/>
      <c r="I32" s="291" t="s">
        <v>190</v>
      </c>
      <c r="J32" s="289" t="s">
        <v>181</v>
      </c>
      <c r="K32" s="284"/>
    </row>
    <row r="33" spans="1:11" ht="12.75" customHeight="1" x14ac:dyDescent="0.2">
      <c r="B33" s="286">
        <v>9</v>
      </c>
      <c r="C33" s="287"/>
      <c r="D33" s="288"/>
      <c r="E33" s="289" t="s">
        <v>182</v>
      </c>
      <c r="F33" s="284"/>
      <c r="G33" s="290">
        <v>877.05</v>
      </c>
      <c r="H33" s="284"/>
      <c r="I33" s="291" t="s">
        <v>191</v>
      </c>
      <c r="J33" s="289" t="s">
        <v>181</v>
      </c>
      <c r="K33" s="284"/>
    </row>
    <row r="34" spans="1:11" ht="12.75" customHeight="1" x14ac:dyDescent="0.2">
      <c r="B34" s="286">
        <v>10</v>
      </c>
      <c r="C34" s="287"/>
      <c r="D34" s="288"/>
      <c r="E34" s="289" t="s">
        <v>182</v>
      </c>
      <c r="F34" s="284"/>
      <c r="G34" s="290">
        <v>1259.22</v>
      </c>
      <c r="H34" s="284"/>
      <c r="I34" s="291" t="s">
        <v>191</v>
      </c>
      <c r="J34" s="289" t="s">
        <v>181</v>
      </c>
      <c r="K34" s="284"/>
    </row>
    <row r="35" spans="1:11" ht="12.75" customHeight="1" x14ac:dyDescent="0.2">
      <c r="B35" s="286">
        <v>11</v>
      </c>
      <c r="C35" s="287"/>
      <c r="D35" s="288"/>
      <c r="E35" s="289" t="s">
        <v>182</v>
      </c>
      <c r="F35" s="284"/>
      <c r="G35" s="290">
        <v>790.98</v>
      </c>
      <c r="H35" s="284"/>
      <c r="I35" s="291" t="s">
        <v>190</v>
      </c>
      <c r="J35" s="289" t="s">
        <v>181</v>
      </c>
      <c r="K35" s="284"/>
    </row>
    <row r="36" spans="1:11" ht="12.75" customHeight="1" x14ac:dyDescent="0.2">
      <c r="B36" s="286">
        <v>12</v>
      </c>
      <c r="C36" s="287"/>
      <c r="D36" s="288"/>
      <c r="E36" s="289" t="s">
        <v>180</v>
      </c>
      <c r="F36" s="284"/>
      <c r="G36" s="290">
        <v>79</v>
      </c>
      <c r="H36" s="284"/>
      <c r="I36" s="291" t="s">
        <v>192</v>
      </c>
      <c r="J36" s="289" t="s">
        <v>181</v>
      </c>
      <c r="K36" s="284"/>
    </row>
    <row r="37" spans="1:11" ht="12.75" customHeight="1" x14ac:dyDescent="0.2">
      <c r="B37" s="286">
        <v>13</v>
      </c>
      <c r="C37" s="287"/>
      <c r="D37" s="288"/>
      <c r="E37" s="289" t="s">
        <v>180</v>
      </c>
      <c r="F37" s="284"/>
      <c r="G37" s="290">
        <v>9849.23</v>
      </c>
      <c r="H37" s="284"/>
      <c r="I37" s="291" t="s">
        <v>190</v>
      </c>
      <c r="J37" s="289" t="s">
        <v>187</v>
      </c>
      <c r="K37" s="284"/>
    </row>
    <row r="38" spans="1:11" ht="12.75" customHeight="1" x14ac:dyDescent="0.2">
      <c r="B38" s="286">
        <v>14</v>
      </c>
      <c r="C38" s="287"/>
      <c r="D38" s="288"/>
      <c r="E38" s="289" t="s">
        <v>180</v>
      </c>
      <c r="F38" s="284"/>
      <c r="G38" s="290">
        <v>2696.06</v>
      </c>
      <c r="H38" s="284"/>
      <c r="I38" s="291" t="s">
        <v>190</v>
      </c>
      <c r="J38" s="289" t="s">
        <v>187</v>
      </c>
      <c r="K38" s="284"/>
    </row>
    <row r="39" spans="1:11" x14ac:dyDescent="0.2">
      <c r="B39" s="292"/>
      <c r="C39" s="293"/>
      <c r="D39" s="294"/>
      <c r="E39" s="295"/>
      <c r="F39" s="284"/>
      <c r="G39" s="296">
        <v>46244.14</v>
      </c>
      <c r="H39" s="284"/>
      <c r="I39" s="297"/>
      <c r="J39" s="295"/>
      <c r="K39" s="284"/>
    </row>
    <row r="40" spans="1:11" ht="45.6" customHeight="1" x14ac:dyDescent="0.2">
      <c r="B40" s="279" t="s">
        <v>193</v>
      </c>
      <c r="C40" s="279"/>
      <c r="D40" s="267"/>
      <c r="E40" s="267"/>
      <c r="F40" s="267"/>
      <c r="G40" s="267"/>
      <c r="H40" s="267"/>
      <c r="I40" s="267"/>
      <c r="J40" s="267"/>
      <c r="K40" s="267"/>
    </row>
    <row r="41" spans="1:11" ht="12.75" customHeight="1" x14ac:dyDescent="0.2">
      <c r="B41" s="280"/>
      <c r="C41" s="281"/>
      <c r="D41" s="282"/>
      <c r="E41" s="283" t="s">
        <v>161</v>
      </c>
      <c r="F41" s="284"/>
      <c r="G41" s="283" t="s">
        <v>162</v>
      </c>
      <c r="H41" s="284"/>
      <c r="I41" s="285" t="s">
        <v>163</v>
      </c>
      <c r="J41" s="283" t="s">
        <v>164</v>
      </c>
      <c r="K41" s="284"/>
    </row>
    <row r="42" spans="1:11" ht="12.75" customHeight="1" x14ac:dyDescent="0.2">
      <c r="A42" s="266">
        <v>1</v>
      </c>
      <c r="B42" s="286"/>
      <c r="C42" s="287"/>
      <c r="D42" s="288"/>
      <c r="E42" s="298" t="s">
        <v>194</v>
      </c>
      <c r="F42" s="284"/>
      <c r="G42" s="290">
        <v>660.1</v>
      </c>
      <c r="H42" s="284"/>
      <c r="I42" s="291" t="s">
        <v>195</v>
      </c>
      <c r="J42" s="289" t="s">
        <v>196</v>
      </c>
      <c r="K42" s="284"/>
    </row>
    <row r="43" spans="1:11" ht="12.75" customHeight="1" x14ac:dyDescent="0.2">
      <c r="A43" s="266">
        <v>2</v>
      </c>
      <c r="B43" s="286"/>
      <c r="C43" s="287"/>
      <c r="D43" s="288"/>
      <c r="E43" s="298" t="s">
        <v>197</v>
      </c>
      <c r="F43" s="284"/>
      <c r="G43" s="290">
        <v>395.6</v>
      </c>
      <c r="H43" s="284"/>
      <c r="I43" s="291" t="s">
        <v>198</v>
      </c>
      <c r="J43" s="289" t="s">
        <v>199</v>
      </c>
      <c r="K43" s="284"/>
    </row>
    <row r="44" spans="1:11" ht="12.75" customHeight="1" x14ac:dyDescent="0.2">
      <c r="A44" s="266">
        <v>3</v>
      </c>
      <c r="B44" s="286"/>
      <c r="C44" s="287"/>
      <c r="D44" s="288"/>
      <c r="E44" s="298" t="s">
        <v>200</v>
      </c>
      <c r="F44" s="284"/>
      <c r="G44" s="290">
        <v>52</v>
      </c>
      <c r="H44" s="284"/>
      <c r="I44" s="291" t="s">
        <v>201</v>
      </c>
      <c r="J44" s="289" t="s">
        <v>202</v>
      </c>
      <c r="K44" s="284"/>
    </row>
    <row r="45" spans="1:11" ht="12.75" customHeight="1" x14ac:dyDescent="0.2">
      <c r="A45" s="266">
        <v>4</v>
      </c>
      <c r="B45" s="286"/>
      <c r="C45" s="287"/>
      <c r="D45" s="288"/>
      <c r="E45" s="298" t="s">
        <v>203</v>
      </c>
      <c r="F45" s="284"/>
      <c r="G45" s="290">
        <v>120</v>
      </c>
      <c r="H45" s="284"/>
      <c r="I45" s="291" t="s">
        <v>201</v>
      </c>
      <c r="J45" s="289" t="s">
        <v>204</v>
      </c>
      <c r="K45" s="284"/>
    </row>
    <row r="46" spans="1:11" ht="12.75" customHeight="1" x14ac:dyDescent="0.2">
      <c r="A46" s="266">
        <v>5</v>
      </c>
      <c r="B46" s="286"/>
      <c r="C46" s="287"/>
      <c r="D46" s="288"/>
      <c r="E46" s="298" t="s">
        <v>200</v>
      </c>
      <c r="F46" s="284"/>
      <c r="G46" s="290">
        <v>78</v>
      </c>
      <c r="H46" s="284"/>
      <c r="I46" s="291" t="s">
        <v>201</v>
      </c>
      <c r="J46" s="289" t="s">
        <v>205</v>
      </c>
      <c r="K46" s="284"/>
    </row>
    <row r="47" spans="1:11" ht="12.75" customHeight="1" x14ac:dyDescent="0.2">
      <c r="A47" s="266">
        <v>6</v>
      </c>
      <c r="B47" s="286"/>
      <c r="C47" s="287"/>
      <c r="D47" s="288"/>
      <c r="E47" s="298" t="s">
        <v>206</v>
      </c>
      <c r="F47" s="284"/>
      <c r="G47" s="290">
        <v>266.39999999999998</v>
      </c>
      <c r="H47" s="284"/>
      <c r="I47" s="291" t="s">
        <v>207</v>
      </c>
      <c r="J47" s="289" t="s">
        <v>208</v>
      </c>
      <c r="K47" s="284"/>
    </row>
    <row r="48" spans="1:11" ht="12.75" customHeight="1" x14ac:dyDescent="0.2">
      <c r="A48" s="266">
        <v>7</v>
      </c>
      <c r="B48" s="286"/>
      <c r="C48" s="287"/>
      <c r="D48" s="288"/>
      <c r="E48" s="298" t="s">
        <v>209</v>
      </c>
      <c r="F48" s="284"/>
      <c r="G48" s="290">
        <v>252</v>
      </c>
      <c r="H48" s="284"/>
      <c r="I48" s="291" t="s">
        <v>207</v>
      </c>
      <c r="J48" s="289" t="s">
        <v>210</v>
      </c>
      <c r="K48" s="284"/>
    </row>
    <row r="49" spans="1:11" ht="12.75" customHeight="1" x14ac:dyDescent="0.2">
      <c r="A49" s="266">
        <v>8</v>
      </c>
      <c r="B49" s="286"/>
      <c r="C49" s="287"/>
      <c r="D49" s="288"/>
      <c r="E49" s="298" t="s">
        <v>211</v>
      </c>
      <c r="F49" s="284"/>
      <c r="G49" s="290">
        <v>118.8</v>
      </c>
      <c r="H49" s="284"/>
      <c r="I49" s="291" t="s">
        <v>212</v>
      </c>
      <c r="J49" s="289" t="s">
        <v>213</v>
      </c>
      <c r="K49" s="284"/>
    </row>
    <row r="50" spans="1:11" ht="12.75" customHeight="1" x14ac:dyDescent="0.2">
      <c r="A50" s="266">
        <v>9</v>
      </c>
      <c r="B50" s="286"/>
      <c r="C50" s="287"/>
      <c r="D50" s="288"/>
      <c r="E50" s="298" t="s">
        <v>214</v>
      </c>
      <c r="F50" s="284"/>
      <c r="G50" s="290">
        <v>118.8</v>
      </c>
      <c r="H50" s="284"/>
      <c r="I50" s="291" t="s">
        <v>215</v>
      </c>
      <c r="J50" s="289" t="s">
        <v>216</v>
      </c>
      <c r="K50" s="284"/>
    </row>
    <row r="51" spans="1:11" ht="12.75" customHeight="1" x14ac:dyDescent="0.2">
      <c r="A51" s="266">
        <v>10</v>
      </c>
      <c r="B51" s="286"/>
      <c r="C51" s="287"/>
      <c r="D51" s="288"/>
      <c r="E51" s="298" t="s">
        <v>217</v>
      </c>
      <c r="F51" s="284"/>
      <c r="G51" s="290">
        <v>78</v>
      </c>
      <c r="H51" s="284"/>
      <c r="I51" s="291" t="s">
        <v>215</v>
      </c>
      <c r="J51" s="289" t="s">
        <v>218</v>
      </c>
      <c r="K51" s="284"/>
    </row>
    <row r="52" spans="1:11" ht="12.75" customHeight="1" x14ac:dyDescent="0.2">
      <c r="A52" s="266">
        <v>11</v>
      </c>
      <c r="B52" s="286"/>
      <c r="C52" s="287"/>
      <c r="D52" s="288"/>
      <c r="E52" s="298" t="s">
        <v>219</v>
      </c>
      <c r="F52" s="284"/>
      <c r="G52" s="290">
        <v>160</v>
      </c>
      <c r="H52" s="284"/>
      <c r="I52" s="291" t="s">
        <v>215</v>
      </c>
      <c r="J52" s="289" t="s">
        <v>220</v>
      </c>
      <c r="K52" s="284"/>
    </row>
    <row r="53" spans="1:11" ht="12.75" customHeight="1" x14ac:dyDescent="0.2">
      <c r="A53" s="266">
        <v>12</v>
      </c>
      <c r="B53" s="286"/>
      <c r="C53" s="287"/>
      <c r="D53" s="288"/>
      <c r="E53" s="298" t="s">
        <v>221</v>
      </c>
      <c r="F53" s="284"/>
      <c r="G53" s="290">
        <v>60</v>
      </c>
      <c r="H53" s="284"/>
      <c r="I53" s="291" t="s">
        <v>212</v>
      </c>
      <c r="J53" s="289" t="s">
        <v>222</v>
      </c>
      <c r="K53" s="284"/>
    </row>
    <row r="54" spans="1:11" ht="12.75" customHeight="1" x14ac:dyDescent="0.2">
      <c r="A54" s="266">
        <v>13</v>
      </c>
      <c r="B54" s="286"/>
      <c r="C54" s="287"/>
      <c r="D54" s="288"/>
      <c r="E54" s="298" t="s">
        <v>217</v>
      </c>
      <c r="F54" s="284"/>
      <c r="G54" s="290">
        <v>52</v>
      </c>
      <c r="H54" s="284"/>
      <c r="I54" s="291" t="s">
        <v>215</v>
      </c>
      <c r="J54" s="289" t="s">
        <v>223</v>
      </c>
      <c r="K54" s="284"/>
    </row>
    <row r="55" spans="1:11" ht="12.75" customHeight="1" x14ac:dyDescent="0.2">
      <c r="A55" s="266">
        <v>14</v>
      </c>
      <c r="B55" s="286"/>
      <c r="C55" s="287"/>
      <c r="D55" s="288"/>
      <c r="E55" s="298" t="s">
        <v>224</v>
      </c>
      <c r="F55" s="284"/>
      <c r="G55" s="290">
        <v>494.5</v>
      </c>
      <c r="H55" s="284"/>
      <c r="I55" s="291" t="s">
        <v>212</v>
      </c>
      <c r="J55" s="289" t="s">
        <v>222</v>
      </c>
      <c r="K55" s="284"/>
    </row>
    <row r="56" spans="1:11" ht="12.75" customHeight="1" x14ac:dyDescent="0.2">
      <c r="A56" s="266">
        <v>15</v>
      </c>
      <c r="B56" s="286"/>
      <c r="C56" s="287"/>
      <c r="D56" s="288"/>
      <c r="E56" s="298" t="s">
        <v>225</v>
      </c>
      <c r="F56" s="284"/>
      <c r="G56" s="290">
        <v>213.6</v>
      </c>
      <c r="H56" s="284"/>
      <c r="I56" s="291" t="s">
        <v>184</v>
      </c>
      <c r="J56" s="289" t="s">
        <v>208</v>
      </c>
      <c r="K56" s="284"/>
    </row>
    <row r="57" spans="1:11" ht="12.75" customHeight="1" x14ac:dyDescent="0.2">
      <c r="A57" s="266">
        <v>16</v>
      </c>
      <c r="B57" s="286"/>
      <c r="C57" s="287"/>
      <c r="D57" s="288"/>
      <c r="E57" s="298" t="s">
        <v>226</v>
      </c>
      <c r="F57" s="284"/>
      <c r="G57" s="290">
        <v>364</v>
      </c>
      <c r="H57" s="284"/>
      <c r="I57" s="291" t="s">
        <v>184</v>
      </c>
      <c r="J57" s="289" t="s">
        <v>227</v>
      </c>
      <c r="K57" s="284"/>
    </row>
    <row r="58" spans="1:11" ht="12.75" customHeight="1" x14ac:dyDescent="0.2">
      <c r="A58" s="266">
        <v>17</v>
      </c>
      <c r="B58" s="286"/>
      <c r="C58" s="287"/>
      <c r="D58" s="288"/>
      <c r="E58" s="298" t="s">
        <v>228</v>
      </c>
      <c r="F58" s="284"/>
      <c r="G58" s="290">
        <v>192</v>
      </c>
      <c r="H58" s="284"/>
      <c r="I58" s="291" t="s">
        <v>229</v>
      </c>
      <c r="J58" s="289" t="s">
        <v>199</v>
      </c>
      <c r="K58" s="284"/>
    </row>
    <row r="59" spans="1:11" ht="12.75" customHeight="1" x14ac:dyDescent="0.2">
      <c r="A59" s="266">
        <v>18</v>
      </c>
      <c r="B59" s="286"/>
      <c r="C59" s="287"/>
      <c r="D59" s="288"/>
      <c r="E59" s="298" t="s">
        <v>211</v>
      </c>
      <c r="F59" s="284"/>
      <c r="G59" s="290">
        <v>451.44</v>
      </c>
      <c r="H59" s="284"/>
      <c r="I59" s="291" t="s">
        <v>229</v>
      </c>
      <c r="J59" s="289" t="s">
        <v>205</v>
      </c>
      <c r="K59" s="284"/>
    </row>
    <row r="60" spans="1:11" ht="12.75" customHeight="1" x14ac:dyDescent="0.2">
      <c r="A60" s="266">
        <v>19</v>
      </c>
      <c r="B60" s="286"/>
      <c r="C60" s="287"/>
      <c r="D60" s="288"/>
      <c r="E60" s="298" t="s">
        <v>230</v>
      </c>
      <c r="F60" s="284"/>
      <c r="G60" s="290">
        <v>133.19999999999999</v>
      </c>
      <c r="H60" s="284"/>
      <c r="I60" s="291" t="s">
        <v>231</v>
      </c>
      <c r="J60" s="289" t="s">
        <v>213</v>
      </c>
      <c r="K60" s="284"/>
    </row>
    <row r="61" spans="1:11" ht="12.75" customHeight="1" x14ac:dyDescent="0.2">
      <c r="A61" s="266">
        <v>20</v>
      </c>
      <c r="B61" s="286"/>
      <c r="C61" s="287"/>
      <c r="D61" s="288"/>
      <c r="E61" s="298" t="s">
        <v>200</v>
      </c>
      <c r="F61" s="284"/>
      <c r="G61" s="290">
        <v>52</v>
      </c>
      <c r="H61" s="284"/>
      <c r="I61" s="291" t="s">
        <v>231</v>
      </c>
      <c r="J61" s="289" t="s">
        <v>232</v>
      </c>
      <c r="K61" s="284"/>
    </row>
    <row r="62" spans="1:11" ht="12.75" customHeight="1" x14ac:dyDescent="0.2">
      <c r="A62" s="266">
        <v>21</v>
      </c>
      <c r="B62" s="291"/>
      <c r="C62" s="299"/>
      <c r="D62" s="300"/>
      <c r="E62" s="298" t="s">
        <v>233</v>
      </c>
      <c r="F62" s="284"/>
      <c r="G62" s="290">
        <v>256</v>
      </c>
      <c r="H62" s="284"/>
      <c r="I62" s="291" t="s">
        <v>234</v>
      </c>
      <c r="J62" s="289" t="s">
        <v>235</v>
      </c>
      <c r="K62" s="284"/>
    </row>
    <row r="63" spans="1:11" ht="12.75" customHeight="1" x14ac:dyDescent="0.2">
      <c r="A63" s="266">
        <v>22</v>
      </c>
      <c r="B63" s="286"/>
      <c r="C63" s="287"/>
      <c r="D63" s="288"/>
      <c r="E63" s="298" t="s">
        <v>225</v>
      </c>
      <c r="F63" s="284"/>
      <c r="G63" s="290">
        <v>213.6</v>
      </c>
      <c r="H63" s="284"/>
      <c r="I63" s="291" t="s">
        <v>231</v>
      </c>
      <c r="J63" s="289" t="s">
        <v>232</v>
      </c>
      <c r="K63" s="284"/>
    </row>
    <row r="64" spans="1:11" ht="12.75" customHeight="1" x14ac:dyDescent="0.2">
      <c r="A64" s="266">
        <v>23</v>
      </c>
      <c r="B64" s="286"/>
      <c r="C64" s="287"/>
      <c r="D64" s="288"/>
      <c r="E64" s="298" t="s">
        <v>211</v>
      </c>
      <c r="F64" s="284"/>
      <c r="G64" s="290">
        <v>451.44</v>
      </c>
      <c r="H64" s="284"/>
      <c r="I64" s="291" t="s">
        <v>184</v>
      </c>
      <c r="J64" s="289" t="s">
        <v>235</v>
      </c>
      <c r="K64" s="284"/>
    </row>
    <row r="65" spans="1:11" ht="12.75" customHeight="1" x14ac:dyDescent="0.2">
      <c r="A65" s="266">
        <v>24</v>
      </c>
      <c r="B65" s="286"/>
      <c r="C65" s="287"/>
      <c r="D65" s="288"/>
      <c r="E65" s="298" t="s">
        <v>211</v>
      </c>
      <c r="F65" s="284"/>
      <c r="G65" s="290">
        <v>178.2</v>
      </c>
      <c r="H65" s="284"/>
      <c r="I65" s="291" t="s">
        <v>166</v>
      </c>
      <c r="J65" s="289" t="s">
        <v>236</v>
      </c>
      <c r="K65" s="284"/>
    </row>
    <row r="66" spans="1:11" ht="12.75" customHeight="1" x14ac:dyDescent="0.2">
      <c r="A66" s="266">
        <v>25</v>
      </c>
      <c r="B66" s="286"/>
      <c r="C66" s="287"/>
      <c r="D66" s="288"/>
      <c r="E66" s="298" t="s">
        <v>224</v>
      </c>
      <c r="F66" s="284"/>
      <c r="G66" s="290">
        <v>593.4</v>
      </c>
      <c r="H66" s="284"/>
      <c r="I66" s="291" t="s">
        <v>237</v>
      </c>
      <c r="J66" s="289" t="s">
        <v>238</v>
      </c>
      <c r="K66" s="284"/>
    </row>
    <row r="67" spans="1:11" ht="12.75" customHeight="1" x14ac:dyDescent="0.2">
      <c r="A67" s="266">
        <v>26</v>
      </c>
      <c r="B67" s="286"/>
      <c r="C67" s="287"/>
      <c r="D67" s="288"/>
      <c r="E67" s="298" t="s">
        <v>239</v>
      </c>
      <c r="F67" s="284"/>
      <c r="G67" s="290">
        <v>193.2</v>
      </c>
      <c r="H67" s="284"/>
      <c r="I67" s="291" t="s">
        <v>166</v>
      </c>
      <c r="J67" s="289" t="s">
        <v>240</v>
      </c>
      <c r="K67" s="284"/>
    </row>
    <row r="68" spans="1:11" ht="12.75" customHeight="1" x14ac:dyDescent="0.2">
      <c r="A68" s="266">
        <v>27</v>
      </c>
      <c r="B68" s="286"/>
      <c r="C68" s="287"/>
      <c r="D68" s="288"/>
      <c r="E68" s="298" t="s">
        <v>233</v>
      </c>
      <c r="F68" s="284"/>
      <c r="G68" s="290">
        <v>320</v>
      </c>
      <c r="H68" s="284"/>
      <c r="I68" s="291" t="s">
        <v>166</v>
      </c>
      <c r="J68" s="289" t="s">
        <v>241</v>
      </c>
      <c r="K68" s="284"/>
    </row>
    <row r="69" spans="1:11" ht="12.75" customHeight="1" x14ac:dyDescent="0.2">
      <c r="A69" s="266">
        <v>28</v>
      </c>
      <c r="B69" s="286"/>
      <c r="C69" s="287"/>
      <c r="D69" s="288"/>
      <c r="E69" s="298" t="s">
        <v>233</v>
      </c>
      <c r="F69" s="284"/>
      <c r="G69" s="290">
        <v>320</v>
      </c>
      <c r="H69" s="284"/>
      <c r="I69" s="291" t="s">
        <v>166</v>
      </c>
      <c r="J69" s="289" t="s">
        <v>242</v>
      </c>
      <c r="K69" s="284"/>
    </row>
    <row r="70" spans="1:11" ht="12.75" customHeight="1" x14ac:dyDescent="0.2">
      <c r="A70" s="266">
        <v>29</v>
      </c>
      <c r="B70" s="286"/>
      <c r="C70" s="287"/>
      <c r="D70" s="288"/>
      <c r="E70" s="298" t="s">
        <v>233</v>
      </c>
      <c r="F70" s="284"/>
      <c r="G70" s="290">
        <v>320</v>
      </c>
      <c r="H70" s="284"/>
      <c r="I70" s="291" t="s">
        <v>166</v>
      </c>
      <c r="J70" s="289" t="s">
        <v>232</v>
      </c>
      <c r="K70" s="284"/>
    </row>
    <row r="71" spans="1:11" ht="12.75" customHeight="1" x14ac:dyDescent="0.2">
      <c r="A71" s="266">
        <v>30</v>
      </c>
      <c r="B71" s="291"/>
      <c r="C71" s="299"/>
      <c r="D71" s="300"/>
      <c r="E71" s="298" t="s">
        <v>224</v>
      </c>
      <c r="F71" s="284"/>
      <c r="G71" s="290">
        <v>185.4</v>
      </c>
      <c r="H71" s="284"/>
      <c r="I71" s="291" t="s">
        <v>243</v>
      </c>
      <c r="J71" s="289" t="s">
        <v>244</v>
      </c>
      <c r="K71" s="284"/>
    </row>
    <row r="72" spans="1:11" ht="12.75" customHeight="1" x14ac:dyDescent="0.2">
      <c r="A72" s="266">
        <v>31</v>
      </c>
      <c r="B72" s="286"/>
      <c r="C72" s="287"/>
      <c r="D72" s="288"/>
      <c r="E72" s="298" t="s">
        <v>224</v>
      </c>
      <c r="F72" s="284"/>
      <c r="G72" s="290">
        <v>138</v>
      </c>
      <c r="H72" s="284"/>
      <c r="I72" s="291" t="s">
        <v>166</v>
      </c>
      <c r="J72" s="289" t="s">
        <v>232</v>
      </c>
      <c r="K72" s="284"/>
    </row>
    <row r="73" spans="1:11" ht="12.75" customHeight="1" x14ac:dyDescent="0.2">
      <c r="A73" s="266">
        <v>32</v>
      </c>
      <c r="B73" s="286"/>
      <c r="C73" s="287"/>
      <c r="D73" s="288"/>
      <c r="E73" s="298" t="s">
        <v>245</v>
      </c>
      <c r="F73" s="284"/>
      <c r="G73" s="290">
        <v>216</v>
      </c>
      <c r="H73" s="284"/>
      <c r="I73" s="291" t="s">
        <v>195</v>
      </c>
      <c r="J73" s="289" t="s">
        <v>246</v>
      </c>
      <c r="K73" s="284"/>
    </row>
    <row r="74" spans="1:11" ht="12.75" customHeight="1" x14ac:dyDescent="0.2">
      <c r="A74" s="266">
        <v>33</v>
      </c>
      <c r="B74" s="286"/>
      <c r="C74" s="287"/>
      <c r="D74" s="288"/>
      <c r="E74" s="298" t="s">
        <v>211</v>
      </c>
      <c r="F74" s="284"/>
      <c r="G74" s="290">
        <v>178.2</v>
      </c>
      <c r="H74" s="284"/>
      <c r="I74" s="291" t="s">
        <v>195</v>
      </c>
      <c r="J74" s="289" t="s">
        <v>202</v>
      </c>
      <c r="K74" s="284"/>
    </row>
    <row r="75" spans="1:11" ht="12.75" customHeight="1" x14ac:dyDescent="0.2">
      <c r="A75" s="266">
        <v>34</v>
      </c>
      <c r="B75" s="286"/>
      <c r="C75" s="287"/>
      <c r="D75" s="288"/>
      <c r="E75" s="298" t="s">
        <v>225</v>
      </c>
      <c r="F75" s="284"/>
      <c r="G75" s="290">
        <v>213.6</v>
      </c>
      <c r="H75" s="284"/>
      <c r="I75" s="291" t="s">
        <v>195</v>
      </c>
      <c r="J75" s="289" t="s">
        <v>235</v>
      </c>
      <c r="K75" s="284"/>
    </row>
    <row r="76" spans="1:11" ht="12.75" customHeight="1" x14ac:dyDescent="0.2">
      <c r="A76" s="266">
        <v>35</v>
      </c>
      <c r="B76" s="286"/>
      <c r="C76" s="287"/>
      <c r="D76" s="288"/>
      <c r="E76" s="298" t="s">
        <v>224</v>
      </c>
      <c r="F76" s="284"/>
      <c r="G76" s="290">
        <v>138</v>
      </c>
      <c r="H76" s="284"/>
      <c r="I76" s="291" t="s">
        <v>195</v>
      </c>
      <c r="J76" s="289" t="s">
        <v>246</v>
      </c>
      <c r="K76" s="284"/>
    </row>
    <row r="77" spans="1:11" ht="12.75" customHeight="1" x14ac:dyDescent="0.2">
      <c r="A77" s="266">
        <v>36</v>
      </c>
      <c r="B77" s="286"/>
      <c r="C77" s="287"/>
      <c r="D77" s="288"/>
      <c r="E77" s="298" t="s">
        <v>211</v>
      </c>
      <c r="F77" s="284"/>
      <c r="G77" s="290">
        <v>178.2</v>
      </c>
      <c r="H77" s="284"/>
      <c r="I77" s="291" t="s">
        <v>195</v>
      </c>
      <c r="J77" s="289" t="s">
        <v>247</v>
      </c>
      <c r="K77" s="284"/>
    </row>
    <row r="78" spans="1:11" ht="12.75" customHeight="1" x14ac:dyDescent="0.2">
      <c r="A78" s="266">
        <v>37</v>
      </c>
      <c r="B78" s="286"/>
      <c r="C78" s="287"/>
      <c r="D78" s="288"/>
      <c r="E78" s="298" t="s">
        <v>245</v>
      </c>
      <c r="F78" s="284"/>
      <c r="G78" s="290">
        <v>216</v>
      </c>
      <c r="H78" s="284"/>
      <c r="I78" s="291" t="s">
        <v>195</v>
      </c>
      <c r="J78" s="289" t="s">
        <v>242</v>
      </c>
      <c r="K78" s="284"/>
    </row>
    <row r="79" spans="1:11" ht="12.75" customHeight="1" x14ac:dyDescent="0.2">
      <c r="A79" s="266">
        <v>38</v>
      </c>
      <c r="B79" s="286"/>
      <c r="C79" s="287"/>
      <c r="D79" s="288"/>
      <c r="E79" s="298" t="s">
        <v>248</v>
      </c>
      <c r="F79" s="284"/>
      <c r="G79" s="290">
        <v>108</v>
      </c>
      <c r="H79" s="284"/>
      <c r="I79" s="291" t="s">
        <v>231</v>
      </c>
      <c r="J79" s="289" t="s">
        <v>249</v>
      </c>
      <c r="K79" s="284"/>
    </row>
    <row r="80" spans="1:11" ht="12.75" customHeight="1" x14ac:dyDescent="0.2">
      <c r="A80" s="266">
        <v>39</v>
      </c>
      <c r="B80" s="286"/>
      <c r="C80" s="287"/>
      <c r="D80" s="288"/>
      <c r="E80" s="298" t="s">
        <v>225</v>
      </c>
      <c r="F80" s="284"/>
      <c r="G80" s="290">
        <v>106.8</v>
      </c>
      <c r="H80" s="284"/>
      <c r="I80" s="291" t="s">
        <v>195</v>
      </c>
      <c r="J80" s="289" t="s">
        <v>242</v>
      </c>
      <c r="K80" s="284"/>
    </row>
    <row r="81" spans="1:11" ht="12.75" customHeight="1" x14ac:dyDescent="0.2">
      <c r="A81" s="266">
        <v>40</v>
      </c>
      <c r="B81" s="286"/>
      <c r="C81" s="287"/>
      <c r="D81" s="288"/>
      <c r="E81" s="298" t="s">
        <v>194</v>
      </c>
      <c r="F81" s="284"/>
      <c r="G81" s="290">
        <v>471.5</v>
      </c>
      <c r="H81" s="284"/>
      <c r="I81" s="291" t="s">
        <v>195</v>
      </c>
      <c r="J81" s="289" t="s">
        <v>240</v>
      </c>
      <c r="K81" s="284"/>
    </row>
    <row r="82" spans="1:11" ht="12.75" customHeight="1" x14ac:dyDescent="0.2">
      <c r="A82" s="266">
        <v>41</v>
      </c>
      <c r="B82" s="286"/>
      <c r="C82" s="287"/>
      <c r="D82" s="288"/>
      <c r="E82" s="298" t="s">
        <v>194</v>
      </c>
      <c r="F82" s="284"/>
      <c r="G82" s="290">
        <v>660.1</v>
      </c>
      <c r="H82" s="284"/>
      <c r="I82" s="291" t="s">
        <v>195</v>
      </c>
      <c r="J82" s="289" t="s">
        <v>250</v>
      </c>
      <c r="K82" s="284"/>
    </row>
    <row r="83" spans="1:11" ht="12.75" customHeight="1" x14ac:dyDescent="0.2">
      <c r="A83" s="266">
        <v>42</v>
      </c>
      <c r="B83" s="286"/>
      <c r="C83" s="287"/>
      <c r="D83" s="288"/>
      <c r="E83" s="298" t="s">
        <v>251</v>
      </c>
      <c r="F83" s="284"/>
      <c r="G83" s="290">
        <v>455</v>
      </c>
      <c r="H83" s="284"/>
      <c r="I83" s="291" t="s">
        <v>195</v>
      </c>
      <c r="J83" s="289" t="s">
        <v>210</v>
      </c>
      <c r="K83" s="284"/>
    </row>
    <row r="84" spans="1:11" ht="12.75" customHeight="1" x14ac:dyDescent="0.2">
      <c r="A84" s="266">
        <v>43</v>
      </c>
      <c r="B84" s="286"/>
      <c r="C84" s="287"/>
      <c r="D84" s="288"/>
      <c r="E84" s="298" t="s">
        <v>211</v>
      </c>
      <c r="F84" s="284"/>
      <c r="G84" s="290">
        <v>451.44</v>
      </c>
      <c r="H84" s="284"/>
      <c r="I84" s="291" t="s">
        <v>195</v>
      </c>
      <c r="J84" s="289" t="s">
        <v>252</v>
      </c>
      <c r="K84" s="284"/>
    </row>
    <row r="85" spans="1:11" ht="12.75" customHeight="1" x14ac:dyDescent="0.2">
      <c r="A85" s="266">
        <v>44</v>
      </c>
      <c r="B85" s="286"/>
      <c r="C85" s="287"/>
      <c r="D85" s="288"/>
      <c r="E85" s="298" t="s">
        <v>245</v>
      </c>
      <c r="F85" s="284"/>
      <c r="G85" s="290">
        <v>216</v>
      </c>
      <c r="H85" s="284"/>
      <c r="I85" s="291" t="s">
        <v>234</v>
      </c>
      <c r="J85" s="289" t="s">
        <v>235</v>
      </c>
      <c r="K85" s="284"/>
    </row>
    <row r="86" spans="1:11" ht="12.75" customHeight="1" x14ac:dyDescent="0.2">
      <c r="A86" s="266">
        <v>45</v>
      </c>
      <c r="B86" s="286"/>
      <c r="C86" s="287"/>
      <c r="D86" s="288"/>
      <c r="E86" s="298" t="s">
        <v>248</v>
      </c>
      <c r="F86" s="284"/>
      <c r="G86" s="290">
        <v>162</v>
      </c>
      <c r="H86" s="284"/>
      <c r="I86" s="291" t="s">
        <v>186</v>
      </c>
      <c r="J86" s="289" t="s">
        <v>253</v>
      </c>
      <c r="K86" s="284"/>
    </row>
    <row r="87" spans="1:11" ht="12.75" customHeight="1" x14ac:dyDescent="0.2">
      <c r="A87" s="266">
        <v>46</v>
      </c>
      <c r="B87" s="286"/>
      <c r="C87" s="287"/>
      <c r="D87" s="288"/>
      <c r="E87" s="298" t="s">
        <v>211</v>
      </c>
      <c r="F87" s="284"/>
      <c r="G87" s="290">
        <v>237.6</v>
      </c>
      <c r="H87" s="284"/>
      <c r="I87" s="291" t="s">
        <v>234</v>
      </c>
      <c r="J87" s="289" t="s">
        <v>254</v>
      </c>
      <c r="K87" s="284"/>
    </row>
    <row r="88" spans="1:11" ht="12.75" customHeight="1" x14ac:dyDescent="0.2">
      <c r="A88" s="266">
        <v>47</v>
      </c>
      <c r="B88" s="286"/>
      <c r="C88" s="287"/>
      <c r="D88" s="288"/>
      <c r="E88" s="298" t="s">
        <v>200</v>
      </c>
      <c r="F88" s="284"/>
      <c r="G88" s="290">
        <v>52</v>
      </c>
      <c r="H88" s="284"/>
      <c r="I88" s="291" t="s">
        <v>255</v>
      </c>
      <c r="J88" s="289" t="s">
        <v>256</v>
      </c>
      <c r="K88" s="284"/>
    </row>
    <row r="89" spans="1:11" ht="12.75" customHeight="1" x14ac:dyDescent="0.2">
      <c r="A89" s="266">
        <v>48</v>
      </c>
      <c r="B89" s="286"/>
      <c r="C89" s="287"/>
      <c r="D89" s="288"/>
      <c r="E89" s="298" t="s">
        <v>217</v>
      </c>
      <c r="F89" s="284"/>
      <c r="G89" s="290">
        <v>26</v>
      </c>
      <c r="H89" s="284"/>
      <c r="I89" s="291" t="s">
        <v>255</v>
      </c>
      <c r="J89" s="289" t="s">
        <v>257</v>
      </c>
      <c r="K89" s="284"/>
    </row>
    <row r="90" spans="1:11" ht="12.75" customHeight="1" x14ac:dyDescent="0.2">
      <c r="A90" s="266">
        <v>49</v>
      </c>
      <c r="B90" s="286"/>
      <c r="C90" s="287"/>
      <c r="D90" s="288"/>
      <c r="E90" s="298" t="s">
        <v>217</v>
      </c>
      <c r="F90" s="284"/>
      <c r="G90" s="290">
        <v>52</v>
      </c>
      <c r="H90" s="284"/>
      <c r="I90" s="291" t="s">
        <v>255</v>
      </c>
      <c r="J90" s="289" t="s">
        <v>258</v>
      </c>
      <c r="K90" s="284"/>
    </row>
    <row r="91" spans="1:11" ht="12.75" customHeight="1" x14ac:dyDescent="0.2">
      <c r="A91" s="266">
        <v>50</v>
      </c>
      <c r="B91" s="286"/>
      <c r="C91" s="287"/>
      <c r="D91" s="288"/>
      <c r="E91" s="298" t="s">
        <v>217</v>
      </c>
      <c r="F91" s="284"/>
      <c r="G91" s="290">
        <v>52</v>
      </c>
      <c r="H91" s="284"/>
      <c r="I91" s="291" t="s">
        <v>255</v>
      </c>
      <c r="J91" s="289" t="s">
        <v>254</v>
      </c>
      <c r="K91" s="284"/>
    </row>
    <row r="92" spans="1:11" ht="12.75" customHeight="1" x14ac:dyDescent="0.2">
      <c r="A92" s="266">
        <v>51</v>
      </c>
      <c r="B92" s="286"/>
      <c r="C92" s="287"/>
      <c r="D92" s="288"/>
      <c r="E92" s="298" t="s">
        <v>200</v>
      </c>
      <c r="F92" s="284"/>
      <c r="G92" s="290">
        <v>26</v>
      </c>
      <c r="H92" s="284"/>
      <c r="I92" s="291" t="s">
        <v>259</v>
      </c>
      <c r="J92" s="289" t="s">
        <v>260</v>
      </c>
      <c r="K92" s="284"/>
    </row>
    <row r="93" spans="1:11" ht="12.75" customHeight="1" x14ac:dyDescent="0.2">
      <c r="A93" s="266">
        <v>52</v>
      </c>
      <c r="B93" s="286"/>
      <c r="C93" s="287"/>
      <c r="D93" s="288"/>
      <c r="E93" s="298" t="s">
        <v>248</v>
      </c>
      <c r="F93" s="284"/>
      <c r="G93" s="290">
        <v>162</v>
      </c>
      <c r="H93" s="284"/>
      <c r="I93" s="291" t="s">
        <v>243</v>
      </c>
      <c r="J93" s="289" t="s">
        <v>244</v>
      </c>
      <c r="K93" s="284"/>
    </row>
    <row r="94" spans="1:11" ht="12.75" customHeight="1" x14ac:dyDescent="0.2">
      <c r="A94" s="266">
        <v>53</v>
      </c>
      <c r="B94" s="286"/>
      <c r="C94" s="287"/>
      <c r="D94" s="288"/>
      <c r="E94" s="298" t="s">
        <v>251</v>
      </c>
      <c r="F94" s="284"/>
      <c r="G94" s="290">
        <v>234</v>
      </c>
      <c r="H94" s="284"/>
      <c r="I94" s="291" t="s">
        <v>261</v>
      </c>
      <c r="J94" s="289" t="s">
        <v>262</v>
      </c>
      <c r="K94" s="284"/>
    </row>
    <row r="95" spans="1:11" ht="12.75" customHeight="1" x14ac:dyDescent="0.2">
      <c r="A95" s="266">
        <v>54</v>
      </c>
      <c r="B95" s="286"/>
      <c r="C95" s="287"/>
      <c r="D95" s="288"/>
      <c r="E95" s="298" t="s">
        <v>219</v>
      </c>
      <c r="F95" s="284"/>
      <c r="G95" s="290">
        <v>229.5</v>
      </c>
      <c r="H95" s="284"/>
      <c r="I95" s="291" t="s">
        <v>243</v>
      </c>
      <c r="J95" s="289" t="s">
        <v>244</v>
      </c>
      <c r="K95" s="284"/>
    </row>
    <row r="96" spans="1:11" ht="12.75" customHeight="1" x14ac:dyDescent="0.2">
      <c r="A96" s="266">
        <v>55</v>
      </c>
      <c r="B96" s="286"/>
      <c r="C96" s="287"/>
      <c r="D96" s="288"/>
      <c r="E96" s="298" t="s">
        <v>221</v>
      </c>
      <c r="F96" s="284"/>
      <c r="G96" s="290">
        <v>135</v>
      </c>
      <c r="H96" s="284"/>
      <c r="I96" s="291" t="s">
        <v>243</v>
      </c>
      <c r="J96" s="289" t="s">
        <v>262</v>
      </c>
      <c r="K96" s="284"/>
    </row>
    <row r="97" spans="1:11" ht="12.75" customHeight="1" x14ac:dyDescent="0.2">
      <c r="A97" s="266">
        <v>56</v>
      </c>
      <c r="B97" s="286"/>
      <c r="C97" s="287"/>
      <c r="D97" s="288"/>
      <c r="E97" s="298" t="s">
        <v>248</v>
      </c>
      <c r="F97" s="284"/>
      <c r="G97" s="290">
        <v>162</v>
      </c>
      <c r="H97" s="284"/>
      <c r="I97" s="291" t="s">
        <v>243</v>
      </c>
      <c r="J97" s="289" t="s">
        <v>263</v>
      </c>
      <c r="K97" s="284"/>
    </row>
    <row r="98" spans="1:11" ht="12.75" customHeight="1" x14ac:dyDescent="0.2">
      <c r="A98" s="266">
        <v>57</v>
      </c>
      <c r="B98" s="286"/>
      <c r="C98" s="287"/>
      <c r="D98" s="288"/>
      <c r="E98" s="298" t="s">
        <v>248</v>
      </c>
      <c r="F98" s="284"/>
      <c r="G98" s="290">
        <v>162</v>
      </c>
      <c r="H98" s="284"/>
      <c r="I98" s="291" t="s">
        <v>188</v>
      </c>
      <c r="J98" s="289" t="s">
        <v>264</v>
      </c>
      <c r="K98" s="284"/>
    </row>
    <row r="99" spans="1:11" ht="12.75" customHeight="1" x14ac:dyDescent="0.2">
      <c r="A99" s="266">
        <v>58</v>
      </c>
      <c r="B99" s="286"/>
      <c r="C99" s="287"/>
      <c r="D99" s="288"/>
      <c r="E99" s="298" t="s">
        <v>200</v>
      </c>
      <c r="F99" s="284"/>
      <c r="G99" s="290">
        <v>78</v>
      </c>
      <c r="H99" s="284"/>
      <c r="I99" s="291" t="s">
        <v>188</v>
      </c>
      <c r="J99" s="289" t="s">
        <v>265</v>
      </c>
      <c r="K99" s="284"/>
    </row>
    <row r="100" spans="1:11" ht="12.75" customHeight="1" x14ac:dyDescent="0.2">
      <c r="A100" s="266">
        <v>59</v>
      </c>
      <c r="B100" s="286"/>
      <c r="C100" s="287"/>
      <c r="D100" s="288"/>
      <c r="E100" s="298" t="s">
        <v>224</v>
      </c>
      <c r="F100" s="284"/>
      <c r="G100" s="290">
        <v>395.6</v>
      </c>
      <c r="H100" s="284"/>
      <c r="I100" s="291" t="s">
        <v>266</v>
      </c>
      <c r="J100" s="289" t="s">
        <v>267</v>
      </c>
      <c r="K100" s="284"/>
    </row>
    <row r="101" spans="1:11" ht="12.75" customHeight="1" x14ac:dyDescent="0.2">
      <c r="A101" s="266">
        <v>60</v>
      </c>
      <c r="B101" s="286"/>
      <c r="C101" s="287"/>
      <c r="D101" s="288"/>
      <c r="E101" s="298" t="s">
        <v>219</v>
      </c>
      <c r="F101" s="284"/>
      <c r="G101" s="290">
        <v>252</v>
      </c>
      <c r="H101" s="284"/>
      <c r="I101" s="291" t="s">
        <v>266</v>
      </c>
      <c r="J101" s="289" t="s">
        <v>210</v>
      </c>
      <c r="K101" s="284"/>
    </row>
    <row r="102" spans="1:11" ht="12.75" customHeight="1" x14ac:dyDescent="0.2">
      <c r="A102" s="266">
        <v>61</v>
      </c>
      <c r="B102" s="286"/>
      <c r="C102" s="287"/>
      <c r="D102" s="288"/>
      <c r="E102" s="298" t="s">
        <v>217</v>
      </c>
      <c r="F102" s="284"/>
      <c r="G102" s="290">
        <v>52</v>
      </c>
      <c r="H102" s="284"/>
      <c r="I102" s="291" t="s">
        <v>188</v>
      </c>
      <c r="J102" s="289" t="s">
        <v>268</v>
      </c>
      <c r="K102" s="284"/>
    </row>
    <row r="103" spans="1:11" ht="12.75" customHeight="1" x14ac:dyDescent="0.2">
      <c r="A103" s="266">
        <v>62</v>
      </c>
      <c r="B103" s="286"/>
      <c r="C103" s="287"/>
      <c r="D103" s="288"/>
      <c r="E103" s="298" t="s">
        <v>269</v>
      </c>
      <c r="F103" s="284"/>
      <c r="G103" s="290">
        <v>192</v>
      </c>
      <c r="H103" s="284"/>
      <c r="I103" s="291" t="s">
        <v>207</v>
      </c>
      <c r="J103" s="289" t="s">
        <v>270</v>
      </c>
      <c r="K103" s="284"/>
    </row>
    <row r="104" spans="1:11" ht="12.75" customHeight="1" x14ac:dyDescent="0.2">
      <c r="A104" s="266">
        <v>63</v>
      </c>
      <c r="B104" s="286"/>
      <c r="C104" s="287"/>
      <c r="D104" s="288"/>
      <c r="E104" s="298" t="s">
        <v>224</v>
      </c>
      <c r="F104" s="284"/>
      <c r="G104" s="290">
        <v>593.4</v>
      </c>
      <c r="H104" s="284"/>
      <c r="I104" s="291" t="s">
        <v>271</v>
      </c>
      <c r="J104" s="289" t="s">
        <v>272</v>
      </c>
      <c r="K104" s="284"/>
    </row>
    <row r="105" spans="1:11" ht="12.75" customHeight="1" x14ac:dyDescent="0.2">
      <c r="A105" s="266">
        <v>64</v>
      </c>
      <c r="B105" s="286"/>
      <c r="C105" s="287"/>
      <c r="D105" s="288"/>
      <c r="E105" s="298" t="s">
        <v>224</v>
      </c>
      <c r="F105" s="284"/>
      <c r="G105" s="290">
        <v>494.5</v>
      </c>
      <c r="H105" s="284"/>
      <c r="I105" s="291" t="s">
        <v>237</v>
      </c>
      <c r="J105" s="289" t="s">
        <v>199</v>
      </c>
      <c r="K105" s="284"/>
    </row>
    <row r="106" spans="1:11" ht="12.75" customHeight="1" x14ac:dyDescent="0.2">
      <c r="A106" s="266">
        <v>65</v>
      </c>
      <c r="B106" s="286"/>
      <c r="C106" s="287"/>
      <c r="D106" s="288"/>
      <c r="E106" s="298" t="s">
        <v>221</v>
      </c>
      <c r="F106" s="284"/>
      <c r="G106" s="290">
        <v>135</v>
      </c>
      <c r="H106" s="284"/>
      <c r="I106" s="291" t="s">
        <v>259</v>
      </c>
      <c r="J106" s="289" t="s">
        <v>268</v>
      </c>
      <c r="K106" s="284"/>
    </row>
    <row r="107" spans="1:11" ht="12.75" customHeight="1" x14ac:dyDescent="0.2">
      <c r="A107" s="266">
        <v>66</v>
      </c>
      <c r="B107" s="286"/>
      <c r="C107" s="287"/>
      <c r="D107" s="288"/>
      <c r="E107" s="298" t="s">
        <v>273</v>
      </c>
      <c r="F107" s="284"/>
      <c r="G107" s="290">
        <v>103.5</v>
      </c>
      <c r="H107" s="284"/>
      <c r="I107" s="291" t="s">
        <v>274</v>
      </c>
      <c r="J107" s="289" t="s">
        <v>275</v>
      </c>
      <c r="K107" s="284"/>
    </row>
    <row r="108" spans="1:11" ht="12.75" customHeight="1" x14ac:dyDescent="0.2">
      <c r="A108" s="266">
        <v>67</v>
      </c>
      <c r="B108" s="286"/>
      <c r="C108" s="287"/>
      <c r="D108" s="288"/>
      <c r="E108" s="298" t="s">
        <v>273</v>
      </c>
      <c r="F108" s="284"/>
      <c r="G108" s="290">
        <v>103.5</v>
      </c>
      <c r="H108" s="284"/>
      <c r="I108" s="291" t="s">
        <v>274</v>
      </c>
      <c r="J108" s="289" t="s">
        <v>276</v>
      </c>
      <c r="K108" s="284"/>
    </row>
    <row r="109" spans="1:11" ht="12.75" customHeight="1" x14ac:dyDescent="0.2">
      <c r="A109" s="266">
        <v>68</v>
      </c>
      <c r="B109" s="286"/>
      <c r="C109" s="287"/>
      <c r="D109" s="288"/>
      <c r="E109" s="298" t="s">
        <v>221</v>
      </c>
      <c r="F109" s="284"/>
      <c r="G109" s="290">
        <v>270</v>
      </c>
      <c r="H109" s="284"/>
      <c r="I109" s="291" t="s">
        <v>186</v>
      </c>
      <c r="J109" s="289" t="s">
        <v>277</v>
      </c>
      <c r="K109" s="284"/>
    </row>
    <row r="110" spans="1:11" ht="12.75" customHeight="1" x14ac:dyDescent="0.2">
      <c r="A110" s="266">
        <v>69</v>
      </c>
      <c r="B110" s="286"/>
      <c r="C110" s="287"/>
      <c r="D110" s="288"/>
      <c r="E110" s="298" t="s">
        <v>251</v>
      </c>
      <c r="F110" s="284"/>
      <c r="G110" s="290">
        <v>286</v>
      </c>
      <c r="H110" s="284"/>
      <c r="I110" s="291" t="s">
        <v>274</v>
      </c>
      <c r="J110" s="289" t="s">
        <v>265</v>
      </c>
      <c r="K110" s="284"/>
    </row>
    <row r="111" spans="1:11" ht="12.75" customHeight="1" x14ac:dyDescent="0.2">
      <c r="A111" s="266">
        <v>70</v>
      </c>
      <c r="B111" s="286"/>
      <c r="C111" s="287"/>
      <c r="D111" s="288"/>
      <c r="E111" s="298" t="s">
        <v>221</v>
      </c>
      <c r="F111" s="284"/>
      <c r="G111" s="290">
        <v>270</v>
      </c>
      <c r="H111" s="284"/>
      <c r="I111" s="291" t="s">
        <v>186</v>
      </c>
      <c r="J111" s="289" t="s">
        <v>253</v>
      </c>
      <c r="K111" s="284"/>
    </row>
    <row r="112" spans="1:11" ht="12.75" customHeight="1" x14ac:dyDescent="0.2">
      <c r="A112" s="266">
        <v>71</v>
      </c>
      <c r="B112" s="286"/>
      <c r="C112" s="287"/>
      <c r="D112" s="288"/>
      <c r="E112" s="298" t="s">
        <v>251</v>
      </c>
      <c r="F112" s="284"/>
      <c r="G112" s="290">
        <v>234</v>
      </c>
      <c r="H112" s="284"/>
      <c r="I112" s="291" t="s">
        <v>278</v>
      </c>
      <c r="J112" s="289" t="s">
        <v>196</v>
      </c>
      <c r="K112" s="284"/>
    </row>
    <row r="113" spans="1:11" ht="12.75" customHeight="1" x14ac:dyDescent="0.2">
      <c r="A113" s="266">
        <v>72</v>
      </c>
      <c r="B113" s="286"/>
      <c r="C113" s="287"/>
      <c r="D113" s="288"/>
      <c r="E113" s="298" t="s">
        <v>221</v>
      </c>
      <c r="F113" s="284"/>
      <c r="G113" s="290">
        <v>270</v>
      </c>
      <c r="H113" s="284"/>
      <c r="I113" s="291" t="s">
        <v>186</v>
      </c>
      <c r="J113" s="289" t="s">
        <v>263</v>
      </c>
      <c r="K113" s="284"/>
    </row>
    <row r="114" spans="1:11" ht="12.75" customHeight="1" x14ac:dyDescent="0.2">
      <c r="A114" s="266">
        <v>73</v>
      </c>
      <c r="B114" s="286"/>
      <c r="C114" s="287"/>
      <c r="D114" s="288"/>
      <c r="E114" s="298" t="s">
        <v>221</v>
      </c>
      <c r="F114" s="284"/>
      <c r="G114" s="290">
        <v>270</v>
      </c>
      <c r="H114" s="284"/>
      <c r="I114" s="291" t="s">
        <v>279</v>
      </c>
      <c r="J114" s="289" t="s">
        <v>264</v>
      </c>
      <c r="K114" s="284"/>
    </row>
    <row r="115" spans="1:11" ht="12.75" customHeight="1" x14ac:dyDescent="0.2">
      <c r="A115" s="266">
        <v>74</v>
      </c>
      <c r="B115" s="286"/>
      <c r="C115" s="287"/>
      <c r="D115" s="288"/>
      <c r="E115" s="298" t="s">
        <v>221</v>
      </c>
      <c r="F115" s="284"/>
      <c r="G115" s="290">
        <v>180</v>
      </c>
      <c r="H115" s="284"/>
      <c r="I115" s="291" t="s">
        <v>279</v>
      </c>
      <c r="J115" s="289" t="s">
        <v>280</v>
      </c>
      <c r="K115" s="284"/>
    </row>
    <row r="116" spans="1:11" ht="12.75" customHeight="1" x14ac:dyDescent="0.2">
      <c r="A116" s="266">
        <v>75</v>
      </c>
      <c r="B116" s="286"/>
      <c r="C116" s="287"/>
      <c r="D116" s="288"/>
      <c r="E116" s="298" t="s">
        <v>221</v>
      </c>
      <c r="F116" s="284"/>
      <c r="G116" s="290">
        <v>180</v>
      </c>
      <c r="H116" s="284"/>
      <c r="I116" s="291" t="s">
        <v>279</v>
      </c>
      <c r="J116" s="289" t="s">
        <v>281</v>
      </c>
      <c r="K116" s="284"/>
    </row>
    <row r="117" spans="1:11" ht="12.75" customHeight="1" x14ac:dyDescent="0.2">
      <c r="A117" s="266">
        <v>76</v>
      </c>
      <c r="B117" s="286"/>
      <c r="C117" s="287"/>
      <c r="D117" s="288"/>
      <c r="E117" s="298" t="s">
        <v>282</v>
      </c>
      <c r="F117" s="284"/>
      <c r="G117" s="290">
        <v>234</v>
      </c>
      <c r="H117" s="284"/>
      <c r="I117" s="291" t="s">
        <v>279</v>
      </c>
      <c r="J117" s="289" t="s">
        <v>210</v>
      </c>
      <c r="K117" s="284"/>
    </row>
    <row r="118" spans="1:11" ht="12.75" customHeight="1" x14ac:dyDescent="0.2">
      <c r="A118" s="266">
        <v>77</v>
      </c>
      <c r="B118" s="286"/>
      <c r="C118" s="287"/>
      <c r="D118" s="288"/>
      <c r="E118" s="298" t="s">
        <v>283</v>
      </c>
      <c r="F118" s="284"/>
      <c r="G118" s="290">
        <v>121.5</v>
      </c>
      <c r="H118" s="284"/>
      <c r="I118" s="291" t="s">
        <v>174</v>
      </c>
      <c r="J118" s="289" t="s">
        <v>202</v>
      </c>
      <c r="K118" s="284"/>
    </row>
    <row r="119" spans="1:11" ht="12.75" customHeight="1" x14ac:dyDescent="0.2">
      <c r="A119" s="266">
        <v>78</v>
      </c>
      <c r="B119" s="286"/>
      <c r="C119" s="287"/>
      <c r="D119" s="288"/>
      <c r="E119" s="298" t="s">
        <v>273</v>
      </c>
      <c r="F119" s="284"/>
      <c r="G119" s="290">
        <v>103.5</v>
      </c>
      <c r="H119" s="284"/>
      <c r="I119" s="291" t="s">
        <v>174</v>
      </c>
      <c r="J119" s="289" t="s">
        <v>204</v>
      </c>
      <c r="K119" s="284"/>
    </row>
    <row r="120" spans="1:11" ht="12.75" customHeight="1" x14ac:dyDescent="0.2">
      <c r="A120" s="266">
        <v>79</v>
      </c>
      <c r="B120" s="286"/>
      <c r="C120" s="287"/>
      <c r="D120" s="288"/>
      <c r="E120" s="298" t="s">
        <v>221</v>
      </c>
      <c r="F120" s="284"/>
      <c r="G120" s="290">
        <v>270</v>
      </c>
      <c r="H120" s="284"/>
      <c r="I120" s="291" t="s">
        <v>174</v>
      </c>
      <c r="J120" s="289" t="s">
        <v>256</v>
      </c>
      <c r="K120" s="284"/>
    </row>
    <row r="121" spans="1:11" ht="12.75" customHeight="1" x14ac:dyDescent="0.2">
      <c r="A121" s="266">
        <v>80</v>
      </c>
      <c r="B121" s="286"/>
      <c r="C121" s="287"/>
      <c r="D121" s="288"/>
      <c r="E121" s="298" t="s">
        <v>282</v>
      </c>
      <c r="F121" s="284"/>
      <c r="G121" s="290">
        <v>234</v>
      </c>
      <c r="H121" s="284"/>
      <c r="I121" s="291" t="s">
        <v>174</v>
      </c>
      <c r="J121" s="289" t="s">
        <v>272</v>
      </c>
      <c r="K121" s="284"/>
    </row>
    <row r="122" spans="1:11" ht="12.75" customHeight="1" x14ac:dyDescent="0.2">
      <c r="A122" s="266">
        <v>81</v>
      </c>
      <c r="B122" s="286"/>
      <c r="C122" s="287"/>
      <c r="D122" s="288"/>
      <c r="E122" s="298" t="s">
        <v>230</v>
      </c>
      <c r="F122" s="284"/>
      <c r="G122" s="290">
        <v>355.2</v>
      </c>
      <c r="H122" s="284"/>
      <c r="I122" s="291" t="s">
        <v>174</v>
      </c>
      <c r="J122" s="289" t="s">
        <v>284</v>
      </c>
      <c r="K122" s="284"/>
    </row>
    <row r="123" spans="1:11" ht="12.75" customHeight="1" x14ac:dyDescent="0.2">
      <c r="A123" s="266">
        <v>82</v>
      </c>
      <c r="B123" s="286"/>
      <c r="C123" s="287"/>
      <c r="D123" s="288"/>
      <c r="E123" s="298" t="s">
        <v>221</v>
      </c>
      <c r="F123" s="284"/>
      <c r="G123" s="290">
        <v>270</v>
      </c>
      <c r="H123" s="284"/>
      <c r="I123" s="291" t="s">
        <v>278</v>
      </c>
      <c r="J123" s="289" t="s">
        <v>244</v>
      </c>
      <c r="K123" s="284"/>
    </row>
    <row r="124" spans="1:11" ht="12.75" customHeight="1" x14ac:dyDescent="0.2">
      <c r="A124" s="266">
        <v>83</v>
      </c>
      <c r="B124" s="286"/>
      <c r="C124" s="287"/>
      <c r="D124" s="288"/>
      <c r="E124" s="298" t="s">
        <v>285</v>
      </c>
      <c r="F124" s="284"/>
      <c r="G124" s="290">
        <v>355.2</v>
      </c>
      <c r="H124" s="284"/>
      <c r="I124" s="291" t="s">
        <v>286</v>
      </c>
      <c r="J124" s="289" t="s">
        <v>287</v>
      </c>
      <c r="K124" s="284"/>
    </row>
    <row r="125" spans="1:11" ht="12.75" customHeight="1" x14ac:dyDescent="0.2">
      <c r="A125" s="266">
        <v>84</v>
      </c>
      <c r="B125" s="286"/>
      <c r="C125" s="287"/>
      <c r="D125" s="288"/>
      <c r="E125" s="298" t="s">
        <v>285</v>
      </c>
      <c r="F125" s="284"/>
      <c r="G125" s="290">
        <v>199.8</v>
      </c>
      <c r="H125" s="284"/>
      <c r="I125" s="291" t="s">
        <v>278</v>
      </c>
      <c r="J125" s="289" t="s">
        <v>196</v>
      </c>
      <c r="K125" s="284"/>
    </row>
    <row r="126" spans="1:11" ht="12.75" customHeight="1" x14ac:dyDescent="0.2">
      <c r="A126" s="266">
        <v>85</v>
      </c>
      <c r="B126" s="286"/>
      <c r="C126" s="287"/>
      <c r="D126" s="288"/>
      <c r="E126" s="298" t="s">
        <v>221</v>
      </c>
      <c r="F126" s="284"/>
      <c r="G126" s="290">
        <v>270</v>
      </c>
      <c r="H126" s="284"/>
      <c r="I126" s="291" t="s">
        <v>261</v>
      </c>
      <c r="J126" s="289" t="s">
        <v>288</v>
      </c>
      <c r="K126" s="284"/>
    </row>
    <row r="127" spans="1:11" ht="12.75" customHeight="1" x14ac:dyDescent="0.2">
      <c r="A127" s="266">
        <v>86</v>
      </c>
      <c r="B127" s="286"/>
      <c r="C127" s="287"/>
      <c r="D127" s="288"/>
      <c r="E127" s="298" t="s">
        <v>230</v>
      </c>
      <c r="F127" s="284"/>
      <c r="G127" s="290">
        <v>355.2</v>
      </c>
      <c r="H127" s="284"/>
      <c r="I127" s="291" t="s">
        <v>286</v>
      </c>
      <c r="J127" s="289" t="s">
        <v>210</v>
      </c>
      <c r="K127" s="284"/>
    </row>
    <row r="128" spans="1:11" ht="12.75" customHeight="1" x14ac:dyDescent="0.2">
      <c r="A128" s="266">
        <v>87</v>
      </c>
      <c r="B128" s="286"/>
      <c r="C128" s="287"/>
      <c r="D128" s="288"/>
      <c r="E128" s="298" t="s">
        <v>289</v>
      </c>
      <c r="F128" s="284"/>
      <c r="G128" s="290">
        <v>322.56</v>
      </c>
      <c r="H128" s="284"/>
      <c r="I128" s="291" t="s">
        <v>286</v>
      </c>
      <c r="J128" s="289" t="s">
        <v>290</v>
      </c>
      <c r="K128" s="284"/>
    </row>
    <row r="129" spans="1:11" ht="12.75" customHeight="1" x14ac:dyDescent="0.2">
      <c r="A129" s="266">
        <v>88</v>
      </c>
      <c r="B129" s="286"/>
      <c r="C129" s="287"/>
      <c r="D129" s="288"/>
      <c r="E129" s="298" t="s">
        <v>230</v>
      </c>
      <c r="F129" s="284"/>
      <c r="G129" s="290">
        <v>355.2</v>
      </c>
      <c r="H129" s="284"/>
      <c r="I129" s="291" t="s">
        <v>286</v>
      </c>
      <c r="J129" s="289" t="s">
        <v>291</v>
      </c>
      <c r="K129" s="284"/>
    </row>
    <row r="130" spans="1:11" ht="12.75" customHeight="1" x14ac:dyDescent="0.2">
      <c r="A130" s="266">
        <v>89</v>
      </c>
      <c r="B130" s="286"/>
      <c r="C130" s="287"/>
      <c r="D130" s="288"/>
      <c r="E130" s="298" t="s">
        <v>248</v>
      </c>
      <c r="F130" s="284"/>
      <c r="G130" s="290">
        <v>162</v>
      </c>
      <c r="H130" s="284"/>
      <c r="I130" s="291" t="s">
        <v>261</v>
      </c>
      <c r="J130" s="289" t="s">
        <v>288</v>
      </c>
      <c r="K130" s="284"/>
    </row>
    <row r="131" spans="1:11" ht="12.75" customHeight="1" x14ac:dyDescent="0.2">
      <c r="A131" s="266">
        <v>90</v>
      </c>
      <c r="B131" s="286"/>
      <c r="C131" s="287"/>
      <c r="D131" s="288"/>
      <c r="E131" s="298" t="s">
        <v>251</v>
      </c>
      <c r="F131" s="284"/>
      <c r="G131" s="290">
        <v>234</v>
      </c>
      <c r="H131" s="284"/>
      <c r="I131" s="291" t="s">
        <v>169</v>
      </c>
      <c r="J131" s="289" t="s">
        <v>292</v>
      </c>
      <c r="K131" s="284"/>
    </row>
    <row r="132" spans="1:11" ht="12.75" customHeight="1" x14ac:dyDescent="0.2">
      <c r="A132" s="266">
        <v>91</v>
      </c>
      <c r="B132" s="286"/>
      <c r="C132" s="287"/>
      <c r="D132" s="288"/>
      <c r="E132" s="298" t="s">
        <v>230</v>
      </c>
      <c r="F132" s="284"/>
      <c r="G132" s="290">
        <v>199.8</v>
      </c>
      <c r="H132" s="284"/>
      <c r="I132" s="291" t="s">
        <v>261</v>
      </c>
      <c r="J132" s="289" t="s">
        <v>262</v>
      </c>
      <c r="K132" s="284"/>
    </row>
    <row r="133" spans="1:11" ht="12.75" customHeight="1" x14ac:dyDescent="0.2">
      <c r="A133" s="266">
        <v>92</v>
      </c>
      <c r="B133" s="286"/>
      <c r="C133" s="287"/>
      <c r="D133" s="288"/>
      <c r="E133" s="298" t="s">
        <v>245</v>
      </c>
      <c r="F133" s="284"/>
      <c r="G133" s="290">
        <v>216</v>
      </c>
      <c r="H133" s="284"/>
      <c r="I133" s="291" t="s">
        <v>166</v>
      </c>
      <c r="J133" s="289" t="s">
        <v>232</v>
      </c>
      <c r="K133" s="284"/>
    </row>
    <row r="134" spans="1:11" ht="12.75" customHeight="1" x14ac:dyDescent="0.2">
      <c r="A134" s="266">
        <v>93</v>
      </c>
      <c r="B134" s="286"/>
      <c r="C134" s="287"/>
      <c r="D134" s="288"/>
      <c r="E134" s="298" t="s">
        <v>200</v>
      </c>
      <c r="F134" s="284"/>
      <c r="G134" s="290">
        <v>117</v>
      </c>
      <c r="H134" s="284"/>
      <c r="I134" s="291" t="s">
        <v>261</v>
      </c>
      <c r="J134" s="289" t="s">
        <v>292</v>
      </c>
      <c r="K134" s="284"/>
    </row>
    <row r="135" spans="1:11" ht="12.75" customHeight="1" x14ac:dyDescent="0.2">
      <c r="A135" s="266">
        <v>94</v>
      </c>
      <c r="B135" s="286"/>
      <c r="C135" s="287"/>
      <c r="D135" s="288"/>
      <c r="E135" s="298" t="s">
        <v>211</v>
      </c>
      <c r="F135" s="284"/>
      <c r="G135" s="290">
        <v>338.58</v>
      </c>
      <c r="H135" s="284"/>
      <c r="I135" s="291" t="s">
        <v>169</v>
      </c>
      <c r="J135" s="289" t="s">
        <v>216</v>
      </c>
      <c r="K135" s="284"/>
    </row>
    <row r="136" spans="1:11" ht="12.75" customHeight="1" x14ac:dyDescent="0.2">
      <c r="A136" s="266">
        <v>95</v>
      </c>
      <c r="B136" s="286"/>
      <c r="C136" s="287"/>
      <c r="D136" s="288"/>
      <c r="E136" s="298" t="s">
        <v>230</v>
      </c>
      <c r="F136" s="284"/>
      <c r="G136" s="290">
        <v>199.8</v>
      </c>
      <c r="H136" s="284"/>
      <c r="I136" s="291" t="s">
        <v>169</v>
      </c>
      <c r="J136" s="289" t="s">
        <v>292</v>
      </c>
      <c r="K136" s="284"/>
    </row>
    <row r="137" spans="1:11" ht="12.75" customHeight="1" x14ac:dyDescent="0.2">
      <c r="A137" s="266">
        <v>96</v>
      </c>
      <c r="B137" s="286"/>
      <c r="C137" s="287"/>
      <c r="D137" s="288"/>
      <c r="E137" s="298" t="s">
        <v>194</v>
      </c>
      <c r="F137" s="284"/>
      <c r="G137" s="290">
        <v>471.5</v>
      </c>
      <c r="H137" s="284"/>
      <c r="I137" s="291" t="s">
        <v>261</v>
      </c>
      <c r="J137" s="289" t="s">
        <v>199</v>
      </c>
      <c r="K137" s="284"/>
    </row>
    <row r="138" spans="1:11" ht="12.75" customHeight="1" x14ac:dyDescent="0.2">
      <c r="A138" s="266">
        <v>97</v>
      </c>
      <c r="B138" s="286"/>
      <c r="C138" s="287"/>
      <c r="D138" s="288"/>
      <c r="E138" s="298" t="s">
        <v>211</v>
      </c>
      <c r="F138" s="284"/>
      <c r="G138" s="290">
        <v>451.44</v>
      </c>
      <c r="H138" s="284"/>
      <c r="I138" s="291" t="s">
        <v>243</v>
      </c>
      <c r="J138" s="289" t="s">
        <v>293</v>
      </c>
      <c r="K138" s="284"/>
    </row>
    <row r="139" spans="1:11" ht="12.75" customHeight="1" x14ac:dyDescent="0.2">
      <c r="A139" s="266">
        <v>98</v>
      </c>
      <c r="B139" s="286"/>
      <c r="C139" s="287"/>
      <c r="D139" s="288"/>
      <c r="E139" s="298" t="s">
        <v>294</v>
      </c>
      <c r="F139" s="284"/>
      <c r="G139" s="290">
        <v>92</v>
      </c>
      <c r="H139" s="284"/>
      <c r="I139" s="291" t="s">
        <v>274</v>
      </c>
      <c r="J139" s="289" t="s">
        <v>218</v>
      </c>
      <c r="K139" s="284"/>
    </row>
    <row r="140" spans="1:11" ht="12.75" customHeight="1" x14ac:dyDescent="0.2">
      <c r="A140" s="266">
        <v>99</v>
      </c>
      <c r="B140" s="286"/>
      <c r="C140" s="287"/>
      <c r="D140" s="288"/>
      <c r="E140" s="298" t="s">
        <v>233</v>
      </c>
      <c r="F140" s="284"/>
      <c r="G140" s="290">
        <v>512</v>
      </c>
      <c r="H140" s="284"/>
      <c r="I140" s="291" t="s">
        <v>295</v>
      </c>
      <c r="J140" s="289" t="s">
        <v>220</v>
      </c>
      <c r="K140" s="284"/>
    </row>
    <row r="141" spans="1:11" ht="12.75" customHeight="1" x14ac:dyDescent="0.2">
      <c r="A141" s="266">
        <v>100</v>
      </c>
      <c r="B141" s="286"/>
      <c r="C141" s="287"/>
      <c r="D141" s="288"/>
      <c r="E141" s="298" t="s">
        <v>251</v>
      </c>
      <c r="F141" s="284"/>
      <c r="G141" s="290">
        <v>455</v>
      </c>
      <c r="H141" s="284"/>
      <c r="I141" s="291" t="s">
        <v>295</v>
      </c>
      <c r="J141" s="289" t="s">
        <v>277</v>
      </c>
      <c r="K141" s="284"/>
    </row>
    <row r="142" spans="1:11" ht="12.75" customHeight="1" x14ac:dyDescent="0.2">
      <c r="A142" s="266">
        <v>101</v>
      </c>
      <c r="B142" s="286"/>
      <c r="C142" s="287"/>
      <c r="D142" s="288"/>
      <c r="E142" s="298" t="s">
        <v>251</v>
      </c>
      <c r="F142" s="284"/>
      <c r="G142" s="290">
        <v>455</v>
      </c>
      <c r="H142" s="284"/>
      <c r="I142" s="291" t="s">
        <v>295</v>
      </c>
      <c r="J142" s="289" t="s">
        <v>253</v>
      </c>
      <c r="K142" s="284"/>
    </row>
    <row r="143" spans="1:11" ht="12.75" customHeight="1" x14ac:dyDescent="0.2">
      <c r="A143" s="266">
        <v>102</v>
      </c>
      <c r="B143" s="286"/>
      <c r="C143" s="287"/>
      <c r="D143" s="288"/>
      <c r="E143" s="298" t="s">
        <v>251</v>
      </c>
      <c r="F143" s="284"/>
      <c r="G143" s="290">
        <v>455</v>
      </c>
      <c r="H143" s="284"/>
      <c r="I143" s="291" t="s">
        <v>295</v>
      </c>
      <c r="J143" s="289" t="s">
        <v>263</v>
      </c>
      <c r="K143" s="284"/>
    </row>
    <row r="144" spans="1:11" ht="12.75" customHeight="1" x14ac:dyDescent="0.2">
      <c r="A144" s="266">
        <v>103</v>
      </c>
      <c r="B144" s="291"/>
      <c r="C144" s="299"/>
      <c r="D144" s="300"/>
      <c r="E144" s="298" t="s">
        <v>251</v>
      </c>
      <c r="F144" s="284"/>
      <c r="G144" s="290">
        <v>286</v>
      </c>
      <c r="H144" s="284"/>
      <c r="I144" s="291" t="s">
        <v>274</v>
      </c>
      <c r="J144" s="289" t="s">
        <v>272</v>
      </c>
      <c r="K144" s="284"/>
    </row>
    <row r="145" spans="1:11" ht="12.75" customHeight="1" x14ac:dyDescent="0.2">
      <c r="A145" s="266">
        <v>104</v>
      </c>
      <c r="B145" s="286"/>
      <c r="C145" s="287"/>
      <c r="D145" s="288"/>
      <c r="E145" s="298" t="s">
        <v>200</v>
      </c>
      <c r="F145" s="284"/>
      <c r="G145" s="290">
        <v>78</v>
      </c>
      <c r="H145" s="284"/>
      <c r="I145" s="291" t="s">
        <v>177</v>
      </c>
      <c r="J145" s="289" t="s">
        <v>268</v>
      </c>
      <c r="K145" s="284"/>
    </row>
    <row r="146" spans="1:11" ht="12.75" customHeight="1" x14ac:dyDescent="0.2">
      <c r="A146" s="266">
        <v>105</v>
      </c>
      <c r="B146" s="286"/>
      <c r="C146" s="287"/>
      <c r="D146" s="288"/>
      <c r="E146" s="298" t="s">
        <v>221</v>
      </c>
      <c r="F146" s="284"/>
      <c r="G146" s="290">
        <v>90</v>
      </c>
      <c r="H146" s="284"/>
      <c r="I146" s="291" t="s">
        <v>177</v>
      </c>
      <c r="J146" s="289" t="s">
        <v>202</v>
      </c>
      <c r="K146" s="284"/>
    </row>
    <row r="147" spans="1:11" ht="12.75" customHeight="1" x14ac:dyDescent="0.2">
      <c r="A147" s="266">
        <v>106</v>
      </c>
      <c r="B147" s="286"/>
      <c r="C147" s="287"/>
      <c r="D147" s="288"/>
      <c r="E147" s="298" t="s">
        <v>200</v>
      </c>
      <c r="F147" s="284"/>
      <c r="G147" s="290">
        <v>156</v>
      </c>
      <c r="H147" s="284"/>
      <c r="I147" s="291" t="s">
        <v>177</v>
      </c>
      <c r="J147" s="289" t="s">
        <v>264</v>
      </c>
      <c r="K147" s="284"/>
    </row>
    <row r="148" spans="1:11" ht="12.75" customHeight="1" x14ac:dyDescent="0.2">
      <c r="A148" s="266">
        <v>107</v>
      </c>
      <c r="B148" s="286"/>
      <c r="C148" s="287"/>
      <c r="D148" s="288"/>
      <c r="E148" s="298" t="s">
        <v>200</v>
      </c>
      <c r="F148" s="284"/>
      <c r="G148" s="290">
        <v>156</v>
      </c>
      <c r="H148" s="284"/>
      <c r="I148" s="291" t="s">
        <v>177</v>
      </c>
      <c r="J148" s="289" t="s">
        <v>288</v>
      </c>
      <c r="K148" s="284"/>
    </row>
    <row r="149" spans="1:11" ht="12.75" customHeight="1" x14ac:dyDescent="0.2">
      <c r="A149" s="266">
        <v>108</v>
      </c>
      <c r="B149" s="286"/>
      <c r="C149" s="287"/>
      <c r="D149" s="288"/>
      <c r="E149" s="298" t="s">
        <v>200</v>
      </c>
      <c r="F149" s="284"/>
      <c r="G149" s="290">
        <v>156</v>
      </c>
      <c r="H149" s="284"/>
      <c r="I149" s="291" t="s">
        <v>177</v>
      </c>
      <c r="J149" s="289" t="s">
        <v>253</v>
      </c>
      <c r="K149" s="284"/>
    </row>
    <row r="150" spans="1:11" ht="12.75" customHeight="1" x14ac:dyDescent="0.2">
      <c r="A150" s="266">
        <v>109</v>
      </c>
      <c r="B150" s="286"/>
      <c r="C150" s="287"/>
      <c r="D150" s="288"/>
      <c r="E150" s="298" t="s">
        <v>200</v>
      </c>
      <c r="F150" s="284"/>
      <c r="G150" s="290">
        <v>156</v>
      </c>
      <c r="H150" s="284"/>
      <c r="I150" s="291" t="s">
        <v>177</v>
      </c>
      <c r="J150" s="289" t="s">
        <v>244</v>
      </c>
      <c r="K150" s="284"/>
    </row>
    <row r="151" spans="1:11" ht="12.75" customHeight="1" x14ac:dyDescent="0.2">
      <c r="A151" s="266">
        <v>110</v>
      </c>
      <c r="B151" s="286"/>
      <c r="C151" s="287"/>
      <c r="D151" s="288"/>
      <c r="E151" s="298" t="s">
        <v>200</v>
      </c>
      <c r="F151" s="284"/>
      <c r="G151" s="290">
        <v>156</v>
      </c>
      <c r="H151" s="284"/>
      <c r="I151" s="291" t="s">
        <v>296</v>
      </c>
      <c r="J151" s="289" t="s">
        <v>256</v>
      </c>
      <c r="K151" s="284"/>
    </row>
    <row r="152" spans="1:11" ht="12.75" customHeight="1" x14ac:dyDescent="0.2">
      <c r="A152" s="266">
        <v>111</v>
      </c>
      <c r="B152" s="286"/>
      <c r="C152" s="287"/>
      <c r="D152" s="288"/>
      <c r="E152" s="298" t="s">
        <v>200</v>
      </c>
      <c r="F152" s="284"/>
      <c r="G152" s="290">
        <v>78</v>
      </c>
      <c r="H152" s="284"/>
      <c r="I152" s="291" t="s">
        <v>296</v>
      </c>
      <c r="J152" s="289" t="s">
        <v>254</v>
      </c>
      <c r="K152" s="284"/>
    </row>
    <row r="153" spans="1:11" ht="12.75" customHeight="1" x14ac:dyDescent="0.2">
      <c r="A153" s="266">
        <v>112</v>
      </c>
      <c r="B153" s="286"/>
      <c r="C153" s="287"/>
      <c r="D153" s="288"/>
      <c r="E153" s="298" t="s">
        <v>273</v>
      </c>
      <c r="F153" s="284"/>
      <c r="G153" s="290">
        <v>69</v>
      </c>
      <c r="H153" s="284"/>
      <c r="I153" s="291" t="s">
        <v>296</v>
      </c>
      <c r="J153" s="289" t="s">
        <v>297</v>
      </c>
      <c r="K153" s="284"/>
    </row>
    <row r="154" spans="1:11" ht="12.75" customHeight="1" x14ac:dyDescent="0.2">
      <c r="A154" s="266">
        <v>113</v>
      </c>
      <c r="B154" s="286"/>
      <c r="C154" s="287"/>
      <c r="D154" s="288"/>
      <c r="E154" s="298" t="s">
        <v>273</v>
      </c>
      <c r="F154" s="284"/>
      <c r="G154" s="290">
        <v>69</v>
      </c>
      <c r="H154" s="284"/>
      <c r="I154" s="291" t="s">
        <v>296</v>
      </c>
      <c r="J154" s="289" t="s">
        <v>254</v>
      </c>
      <c r="K154" s="284"/>
    </row>
    <row r="155" spans="1:11" ht="12.75" customHeight="1" x14ac:dyDescent="0.2">
      <c r="A155" s="266">
        <v>114</v>
      </c>
      <c r="B155" s="286"/>
      <c r="C155" s="287"/>
      <c r="D155" s="288"/>
      <c r="E155" s="298" t="s">
        <v>200</v>
      </c>
      <c r="F155" s="284"/>
      <c r="G155" s="290">
        <v>156</v>
      </c>
      <c r="H155" s="284"/>
      <c r="I155" s="291" t="s">
        <v>296</v>
      </c>
      <c r="J155" s="289" t="s">
        <v>298</v>
      </c>
      <c r="K155" s="284"/>
    </row>
    <row r="156" spans="1:11" ht="12.75" customHeight="1" x14ac:dyDescent="0.2">
      <c r="A156" s="266">
        <v>115</v>
      </c>
      <c r="B156" s="286"/>
      <c r="C156" s="287"/>
      <c r="D156" s="288"/>
      <c r="E156" s="298" t="s">
        <v>200</v>
      </c>
      <c r="F156" s="284"/>
      <c r="G156" s="290">
        <v>156</v>
      </c>
      <c r="H156" s="284"/>
      <c r="I156" s="291" t="s">
        <v>299</v>
      </c>
      <c r="J156" s="289" t="s">
        <v>263</v>
      </c>
      <c r="K156" s="284"/>
    </row>
    <row r="157" spans="1:11" ht="12.75" customHeight="1" x14ac:dyDescent="0.2">
      <c r="A157" s="266">
        <v>116</v>
      </c>
      <c r="B157" s="286"/>
      <c r="C157" s="287"/>
      <c r="D157" s="288"/>
      <c r="E157" s="298" t="s">
        <v>273</v>
      </c>
      <c r="F157" s="284"/>
      <c r="G157" s="290">
        <v>103.5</v>
      </c>
      <c r="H157" s="284"/>
      <c r="I157" s="291" t="s">
        <v>296</v>
      </c>
      <c r="J157" s="289" t="s">
        <v>196</v>
      </c>
      <c r="K157" s="284"/>
    </row>
    <row r="158" spans="1:11" ht="12.75" customHeight="1" x14ac:dyDescent="0.2">
      <c r="A158" s="266">
        <v>117</v>
      </c>
      <c r="B158" s="286"/>
      <c r="C158" s="287"/>
      <c r="D158" s="288"/>
      <c r="E158" s="298" t="s">
        <v>230</v>
      </c>
      <c r="F158" s="284"/>
      <c r="G158" s="290">
        <v>266.39999999999998</v>
      </c>
      <c r="H158" s="284"/>
      <c r="I158" s="291" t="s">
        <v>296</v>
      </c>
      <c r="J158" s="289" t="s">
        <v>213</v>
      </c>
      <c r="K158" s="284"/>
    </row>
    <row r="159" spans="1:11" ht="12.75" customHeight="1" x14ac:dyDescent="0.2">
      <c r="A159" s="266">
        <v>118</v>
      </c>
      <c r="B159" s="286"/>
      <c r="C159" s="287"/>
      <c r="D159" s="288"/>
      <c r="E159" s="301" t="s">
        <v>200</v>
      </c>
      <c r="F159" s="302"/>
      <c r="G159" s="290">
        <v>156</v>
      </c>
      <c r="H159" s="284"/>
      <c r="I159" s="291" t="s">
        <v>296</v>
      </c>
      <c r="J159" s="289" t="s">
        <v>300</v>
      </c>
      <c r="K159" s="284"/>
    </row>
    <row r="160" spans="1:11" ht="12.75" customHeight="1" x14ac:dyDescent="0.2">
      <c r="A160" s="266">
        <v>119</v>
      </c>
      <c r="B160" s="286"/>
      <c r="C160" s="287"/>
      <c r="D160" s="288"/>
      <c r="E160" s="298" t="s">
        <v>217</v>
      </c>
      <c r="F160" s="284"/>
      <c r="G160" s="290">
        <v>78</v>
      </c>
      <c r="H160" s="284"/>
      <c r="I160" s="291" t="s">
        <v>296</v>
      </c>
      <c r="J160" s="289" t="s">
        <v>260</v>
      </c>
      <c r="K160" s="284"/>
    </row>
    <row r="161" spans="1:11" ht="12.75" customHeight="1" x14ac:dyDescent="0.2">
      <c r="A161" s="266">
        <v>120</v>
      </c>
      <c r="B161" s="286"/>
      <c r="C161" s="287"/>
      <c r="D161" s="288"/>
      <c r="E161" s="298" t="s">
        <v>200</v>
      </c>
      <c r="F161" s="284"/>
      <c r="G161" s="290">
        <v>117</v>
      </c>
      <c r="H161" s="284"/>
      <c r="I161" s="291" t="s">
        <v>296</v>
      </c>
      <c r="J161" s="289" t="s">
        <v>301</v>
      </c>
      <c r="K161" s="284"/>
    </row>
    <row r="162" spans="1:11" ht="12.75" customHeight="1" x14ac:dyDescent="0.2">
      <c r="A162" s="266">
        <v>121</v>
      </c>
      <c r="B162" s="286"/>
      <c r="C162" s="287"/>
      <c r="D162" s="288"/>
      <c r="E162" s="298" t="s">
        <v>221</v>
      </c>
      <c r="F162" s="284"/>
      <c r="G162" s="290">
        <v>135</v>
      </c>
      <c r="H162" s="284"/>
      <c r="I162" s="291" t="s">
        <v>302</v>
      </c>
      <c r="J162" s="289" t="s">
        <v>262</v>
      </c>
      <c r="K162" s="284"/>
    </row>
    <row r="163" spans="1:11" ht="12.75" customHeight="1" x14ac:dyDescent="0.2">
      <c r="A163" s="266">
        <v>122</v>
      </c>
      <c r="B163" s="286"/>
      <c r="C163" s="287"/>
      <c r="D163" s="288"/>
      <c r="E163" s="298" t="s">
        <v>217</v>
      </c>
      <c r="F163" s="284"/>
      <c r="G163" s="290">
        <v>117</v>
      </c>
      <c r="H163" s="284"/>
      <c r="I163" s="291" t="s">
        <v>296</v>
      </c>
      <c r="J163" s="289" t="s">
        <v>297</v>
      </c>
      <c r="K163" s="284"/>
    </row>
    <row r="164" spans="1:11" ht="12.75" customHeight="1" x14ac:dyDescent="0.2">
      <c r="A164" s="266">
        <v>123</v>
      </c>
      <c r="B164" s="286"/>
      <c r="C164" s="287"/>
      <c r="D164" s="288"/>
      <c r="E164" s="298" t="s">
        <v>273</v>
      </c>
      <c r="F164" s="284"/>
      <c r="G164" s="290">
        <v>103.5</v>
      </c>
      <c r="H164" s="284"/>
      <c r="I164" s="291" t="s">
        <v>303</v>
      </c>
      <c r="J164" s="289" t="s">
        <v>263</v>
      </c>
      <c r="K164" s="284"/>
    </row>
    <row r="165" spans="1:11" ht="12.75" customHeight="1" x14ac:dyDescent="0.2">
      <c r="A165" s="266">
        <v>124</v>
      </c>
      <c r="B165" s="286"/>
      <c r="C165" s="287"/>
      <c r="D165" s="288"/>
      <c r="E165" s="298" t="s">
        <v>273</v>
      </c>
      <c r="F165" s="284"/>
      <c r="G165" s="290">
        <v>103.5</v>
      </c>
      <c r="H165" s="284"/>
      <c r="I165" s="291" t="s">
        <v>303</v>
      </c>
      <c r="J165" s="289" t="s">
        <v>298</v>
      </c>
      <c r="K165" s="284"/>
    </row>
    <row r="166" spans="1:11" ht="12.75" customHeight="1" x14ac:dyDescent="0.2">
      <c r="A166" s="266">
        <v>125</v>
      </c>
      <c r="B166" s="286"/>
      <c r="C166" s="287"/>
      <c r="D166" s="288"/>
      <c r="E166" s="298" t="s">
        <v>221</v>
      </c>
      <c r="F166" s="284"/>
      <c r="G166" s="290">
        <v>135</v>
      </c>
      <c r="H166" s="284"/>
      <c r="I166" s="291" t="s">
        <v>303</v>
      </c>
      <c r="J166" s="289" t="s">
        <v>244</v>
      </c>
      <c r="K166" s="284"/>
    </row>
    <row r="167" spans="1:11" ht="12.75" customHeight="1" x14ac:dyDescent="0.2">
      <c r="A167" s="266">
        <v>126</v>
      </c>
      <c r="B167" s="286"/>
      <c r="C167" s="287"/>
      <c r="D167" s="288"/>
      <c r="E167" s="298" t="s">
        <v>221</v>
      </c>
      <c r="F167" s="284"/>
      <c r="G167" s="303">
        <v>90</v>
      </c>
      <c r="H167" s="304"/>
      <c r="I167" s="305" t="s">
        <v>303</v>
      </c>
      <c r="J167" s="306" t="s">
        <v>268</v>
      </c>
      <c r="K167" s="304"/>
    </row>
    <row r="168" spans="1:11" ht="12.75" customHeight="1" x14ac:dyDescent="0.2">
      <c r="A168" s="266">
        <v>127</v>
      </c>
      <c r="B168" s="286"/>
      <c r="C168" s="287"/>
      <c r="D168" s="288"/>
      <c r="E168" s="298" t="s">
        <v>230</v>
      </c>
      <c r="F168" s="284"/>
      <c r="G168" s="303">
        <v>266.39999999999998</v>
      </c>
      <c r="H168" s="304"/>
      <c r="I168" s="305" t="s">
        <v>303</v>
      </c>
      <c r="J168" s="306" t="s">
        <v>304</v>
      </c>
      <c r="K168" s="304"/>
    </row>
    <row r="169" spans="1:11" ht="12.75" customHeight="1" x14ac:dyDescent="0.2">
      <c r="A169" s="266">
        <v>128</v>
      </c>
      <c r="B169" s="286"/>
      <c r="C169" s="287"/>
      <c r="D169" s="288"/>
      <c r="E169" s="298" t="s">
        <v>273</v>
      </c>
      <c r="F169" s="284"/>
      <c r="G169" s="303">
        <v>103.5</v>
      </c>
      <c r="H169" s="304"/>
      <c r="I169" s="305" t="s">
        <v>305</v>
      </c>
      <c r="J169" s="306" t="s">
        <v>306</v>
      </c>
      <c r="K169" s="304"/>
    </row>
    <row r="170" spans="1:11" ht="12.75" customHeight="1" x14ac:dyDescent="0.2">
      <c r="A170" s="266">
        <v>129</v>
      </c>
      <c r="B170" s="286"/>
      <c r="C170" s="287"/>
      <c r="D170" s="288"/>
      <c r="E170" s="298" t="s">
        <v>200</v>
      </c>
      <c r="F170" s="284"/>
      <c r="G170" s="303">
        <v>78</v>
      </c>
      <c r="H170" s="304"/>
      <c r="I170" s="305" t="s">
        <v>303</v>
      </c>
      <c r="J170" s="306" t="s">
        <v>242</v>
      </c>
      <c r="K170" s="304"/>
    </row>
    <row r="171" spans="1:11" ht="12.75" customHeight="1" x14ac:dyDescent="0.2">
      <c r="A171" s="266">
        <v>130</v>
      </c>
      <c r="B171" s="286"/>
      <c r="C171" s="287"/>
      <c r="D171" s="288"/>
      <c r="E171" s="307" t="s">
        <v>307</v>
      </c>
      <c r="F171" s="304"/>
      <c r="G171" s="303">
        <v>1039.5</v>
      </c>
      <c r="H171" s="304"/>
      <c r="I171" s="305" t="s">
        <v>190</v>
      </c>
      <c r="J171" s="306" t="s">
        <v>210</v>
      </c>
      <c r="K171" s="304"/>
    </row>
    <row r="172" spans="1:11" ht="12.75" customHeight="1" x14ac:dyDescent="0.2">
      <c r="A172" s="266">
        <v>131</v>
      </c>
      <c r="B172" s="286"/>
      <c r="C172" s="287"/>
      <c r="D172" s="288"/>
      <c r="E172" s="307" t="s">
        <v>307</v>
      </c>
      <c r="F172" s="304"/>
      <c r="G172" s="303">
        <v>1039.5</v>
      </c>
      <c r="H172" s="304"/>
      <c r="I172" s="305" t="s">
        <v>190</v>
      </c>
      <c r="J172" s="306" t="s">
        <v>227</v>
      </c>
      <c r="K172" s="304"/>
    </row>
    <row r="173" spans="1:11" x14ac:dyDescent="0.2">
      <c r="A173" s="266">
        <v>132</v>
      </c>
      <c r="B173" s="286"/>
      <c r="C173" s="287"/>
      <c r="D173" s="288"/>
      <c r="E173" s="307" t="s">
        <v>183</v>
      </c>
      <c r="F173" s="304"/>
      <c r="G173" s="303">
        <v>-2048.89</v>
      </c>
      <c r="H173" s="304"/>
      <c r="I173" s="305" t="s">
        <v>190</v>
      </c>
      <c r="J173" s="306" t="s">
        <v>183</v>
      </c>
      <c r="K173" s="304"/>
    </row>
    <row r="174" spans="1:11" ht="12.75" customHeight="1" x14ac:dyDescent="0.2">
      <c r="A174" s="266">
        <v>133</v>
      </c>
      <c r="B174" s="286"/>
      <c r="C174" s="287"/>
      <c r="D174" s="288"/>
      <c r="E174" s="298" t="s">
        <v>221</v>
      </c>
      <c r="F174" s="284"/>
      <c r="G174" s="303">
        <v>270</v>
      </c>
      <c r="H174" s="304"/>
      <c r="I174" s="305" t="s">
        <v>190</v>
      </c>
      <c r="J174" s="306" t="s">
        <v>306</v>
      </c>
      <c r="K174" s="304"/>
    </row>
    <row r="175" spans="1:11" ht="12.75" customHeight="1" x14ac:dyDescent="0.2">
      <c r="A175" s="266">
        <v>134</v>
      </c>
      <c r="B175" s="286"/>
      <c r="C175" s="287"/>
      <c r="D175" s="288"/>
      <c r="E175" s="298" t="s">
        <v>224</v>
      </c>
      <c r="F175" s="284"/>
      <c r="G175" s="303">
        <v>395.6</v>
      </c>
      <c r="H175" s="304"/>
      <c r="I175" s="305" t="s">
        <v>308</v>
      </c>
      <c r="J175" s="306" t="s">
        <v>272</v>
      </c>
      <c r="K175" s="304"/>
    </row>
    <row r="176" spans="1:11" ht="12.75" customHeight="1" x14ac:dyDescent="0.2">
      <c r="A176" s="266">
        <v>135</v>
      </c>
      <c r="B176" s="286"/>
      <c r="C176" s="287"/>
      <c r="D176" s="288"/>
      <c r="E176" s="307" t="s">
        <v>309</v>
      </c>
      <c r="F176" s="304"/>
      <c r="G176" s="303">
        <v>139.4</v>
      </c>
      <c r="H176" s="304"/>
      <c r="I176" s="305" t="s">
        <v>308</v>
      </c>
      <c r="J176" s="306" t="s">
        <v>310</v>
      </c>
      <c r="K176" s="304"/>
    </row>
    <row r="177" spans="1:11" ht="12.75" customHeight="1" x14ac:dyDescent="0.2">
      <c r="A177" s="266">
        <v>136</v>
      </c>
      <c r="B177" s="286"/>
      <c r="C177" s="287"/>
      <c r="D177" s="288"/>
      <c r="E177" s="298" t="s">
        <v>221</v>
      </c>
      <c r="F177" s="284"/>
      <c r="G177" s="303">
        <v>45</v>
      </c>
      <c r="H177" s="304"/>
      <c r="I177" s="305" t="s">
        <v>311</v>
      </c>
      <c r="J177" s="306" t="s">
        <v>268</v>
      </c>
      <c r="K177" s="304"/>
    </row>
    <row r="178" spans="1:11" ht="12.75" customHeight="1" x14ac:dyDescent="0.2">
      <c r="A178" s="266">
        <v>137</v>
      </c>
      <c r="B178" s="286"/>
      <c r="C178" s="287"/>
      <c r="D178" s="288"/>
      <c r="E178" s="298" t="s">
        <v>283</v>
      </c>
      <c r="F178" s="284"/>
      <c r="G178" s="290">
        <v>121.5</v>
      </c>
      <c r="H178" s="284"/>
      <c r="I178" s="291" t="s">
        <v>311</v>
      </c>
      <c r="J178" s="289" t="s">
        <v>208</v>
      </c>
      <c r="K178" s="284"/>
    </row>
    <row r="179" spans="1:11" ht="12.75" customHeight="1" x14ac:dyDescent="0.2">
      <c r="A179" s="266">
        <v>138</v>
      </c>
      <c r="B179" s="286"/>
      <c r="C179" s="287"/>
      <c r="D179" s="288"/>
      <c r="E179" s="298" t="s">
        <v>224</v>
      </c>
      <c r="F179" s="284"/>
      <c r="G179" s="290">
        <v>296.7</v>
      </c>
      <c r="H179" s="284"/>
      <c r="I179" s="291" t="s">
        <v>312</v>
      </c>
      <c r="J179" s="289" t="s">
        <v>313</v>
      </c>
      <c r="K179" s="284"/>
    </row>
    <row r="180" spans="1:11" ht="12.75" customHeight="1" x14ac:dyDescent="0.2">
      <c r="A180" s="266">
        <v>139</v>
      </c>
      <c r="B180" s="286"/>
      <c r="C180" s="287"/>
      <c r="D180" s="288"/>
      <c r="E180" s="298" t="s">
        <v>230</v>
      </c>
      <c r="F180" s="284"/>
      <c r="G180" s="290">
        <v>266.39999999999998</v>
      </c>
      <c r="H180" s="284"/>
      <c r="I180" s="291" t="s">
        <v>312</v>
      </c>
      <c r="J180" s="289" t="s">
        <v>235</v>
      </c>
      <c r="K180" s="284"/>
    </row>
    <row r="181" spans="1:11" ht="12.75" customHeight="1" x14ac:dyDescent="0.2">
      <c r="A181" s="266">
        <v>140</v>
      </c>
      <c r="B181" s="286"/>
      <c r="C181" s="287"/>
      <c r="D181" s="288"/>
      <c r="E181" s="301" t="s">
        <v>200</v>
      </c>
      <c r="F181" s="302"/>
      <c r="G181" s="290">
        <v>117</v>
      </c>
      <c r="H181" s="284"/>
      <c r="I181" s="291" t="s">
        <v>312</v>
      </c>
      <c r="J181" s="289" t="s">
        <v>264</v>
      </c>
      <c r="K181" s="284"/>
    </row>
    <row r="182" spans="1:11" ht="12.75" customHeight="1" x14ac:dyDescent="0.2">
      <c r="A182" s="266">
        <v>141</v>
      </c>
      <c r="B182" s="286"/>
      <c r="C182" s="287"/>
      <c r="D182" s="288"/>
      <c r="E182" s="298" t="s">
        <v>224</v>
      </c>
      <c r="F182" s="284"/>
      <c r="G182" s="290">
        <v>395.6</v>
      </c>
      <c r="H182" s="284"/>
      <c r="I182" s="291" t="s">
        <v>312</v>
      </c>
      <c r="J182" s="289" t="s">
        <v>199</v>
      </c>
      <c r="K182" s="284"/>
    </row>
    <row r="183" spans="1:11" ht="12.75" customHeight="1" x14ac:dyDescent="0.2">
      <c r="A183" s="266">
        <v>142</v>
      </c>
      <c r="B183" s="286"/>
      <c r="C183" s="287"/>
      <c r="D183" s="288"/>
      <c r="E183" s="298" t="s">
        <v>211</v>
      </c>
      <c r="F183" s="284"/>
      <c r="G183" s="290">
        <v>338.58</v>
      </c>
      <c r="H183" s="284"/>
      <c r="I183" s="291" t="s">
        <v>177</v>
      </c>
      <c r="J183" s="289" t="s">
        <v>304</v>
      </c>
      <c r="K183" s="284"/>
    </row>
    <row r="184" spans="1:11" ht="12.75" customHeight="1" x14ac:dyDescent="0.2">
      <c r="A184" s="266">
        <v>143</v>
      </c>
      <c r="B184" s="286"/>
      <c r="C184" s="287"/>
      <c r="D184" s="288"/>
      <c r="E184" s="298" t="s">
        <v>194</v>
      </c>
      <c r="F184" s="284"/>
      <c r="G184" s="290">
        <v>565.79999999999995</v>
      </c>
      <c r="H184" s="284"/>
      <c r="I184" s="291" t="s">
        <v>171</v>
      </c>
      <c r="J184" s="289" t="s">
        <v>199</v>
      </c>
      <c r="K184" s="284"/>
    </row>
    <row r="185" spans="1:11" ht="12.75" customHeight="1" x14ac:dyDescent="0.2">
      <c r="A185" s="266">
        <v>144</v>
      </c>
      <c r="B185" s="286"/>
      <c r="C185" s="287"/>
      <c r="D185" s="288"/>
      <c r="E185" s="298" t="s">
        <v>273</v>
      </c>
      <c r="F185" s="284"/>
      <c r="G185" s="290">
        <v>69</v>
      </c>
      <c r="H185" s="284"/>
      <c r="I185" s="291" t="s">
        <v>171</v>
      </c>
      <c r="J185" s="289" t="s">
        <v>314</v>
      </c>
      <c r="K185" s="284"/>
    </row>
    <row r="186" spans="1:11" ht="12.75" customHeight="1" x14ac:dyDescent="0.2">
      <c r="A186" s="266">
        <v>145</v>
      </c>
      <c r="B186" s="286"/>
      <c r="C186" s="287"/>
      <c r="D186" s="288"/>
      <c r="E186" s="298" t="s">
        <v>309</v>
      </c>
      <c r="F186" s="284"/>
      <c r="G186" s="290">
        <v>69.7</v>
      </c>
      <c r="H186" s="284"/>
      <c r="I186" s="291" t="s">
        <v>171</v>
      </c>
      <c r="J186" s="289" t="s">
        <v>310</v>
      </c>
      <c r="K186" s="284"/>
    </row>
    <row r="187" spans="1:11" ht="12.75" customHeight="1" x14ac:dyDescent="0.2">
      <c r="A187" s="266">
        <v>146</v>
      </c>
      <c r="B187" s="286"/>
      <c r="C187" s="287"/>
      <c r="D187" s="288"/>
      <c r="E187" s="298" t="s">
        <v>233</v>
      </c>
      <c r="F187" s="284"/>
      <c r="G187" s="290">
        <v>384</v>
      </c>
      <c r="H187" s="284"/>
      <c r="I187" s="291" t="s">
        <v>171</v>
      </c>
      <c r="J187" s="289" t="s">
        <v>315</v>
      </c>
      <c r="K187" s="284"/>
    </row>
    <row r="188" spans="1:11" ht="12.75" customHeight="1" x14ac:dyDescent="0.2">
      <c r="A188" s="266">
        <v>147</v>
      </c>
      <c r="B188" s="286"/>
      <c r="C188" s="287"/>
      <c r="D188" s="288"/>
      <c r="E188" s="298" t="s">
        <v>273</v>
      </c>
      <c r="F188" s="284"/>
      <c r="G188" s="290">
        <v>103.5</v>
      </c>
      <c r="H188" s="284"/>
      <c r="I188" s="291" t="s">
        <v>308</v>
      </c>
      <c r="J188" s="289" t="s">
        <v>253</v>
      </c>
      <c r="K188" s="284"/>
    </row>
    <row r="189" spans="1:11" x14ac:dyDescent="0.2">
      <c r="B189" s="292"/>
      <c r="C189" s="293"/>
      <c r="D189" s="294"/>
      <c r="E189" s="295"/>
      <c r="F189" s="284"/>
      <c r="G189" s="296">
        <f>SUM(G42:G188)</f>
        <v>32170.090000000011</v>
      </c>
      <c r="H189" s="284"/>
      <c r="I189" s="297"/>
      <c r="J189" s="295"/>
      <c r="K189" s="284"/>
    </row>
    <row r="190" spans="1:11" ht="45.6" customHeight="1" x14ac:dyDescent="0.2">
      <c r="B190" s="279" t="s">
        <v>316</v>
      </c>
      <c r="C190" s="279"/>
      <c r="D190" s="267"/>
      <c r="E190" s="267"/>
      <c r="F190" s="267"/>
      <c r="G190" s="267"/>
      <c r="H190" s="267"/>
      <c r="I190" s="267"/>
      <c r="J190" s="267"/>
      <c r="K190" s="267"/>
    </row>
    <row r="191" spans="1:11" ht="12.75" customHeight="1" x14ac:dyDescent="0.2">
      <c r="B191" s="280" t="s">
        <v>160</v>
      </c>
      <c r="C191" s="281"/>
      <c r="D191" s="282"/>
      <c r="E191" s="283" t="s">
        <v>161</v>
      </c>
      <c r="F191" s="284"/>
      <c r="G191" s="283" t="s">
        <v>162</v>
      </c>
      <c r="H191" s="284"/>
      <c r="I191" s="285" t="s">
        <v>163</v>
      </c>
      <c r="J191" s="283" t="s">
        <v>164</v>
      </c>
      <c r="K191" s="284"/>
    </row>
    <row r="192" spans="1:11" ht="12.75" customHeight="1" x14ac:dyDescent="0.2">
      <c r="B192" s="286"/>
      <c r="C192" s="287"/>
      <c r="D192" s="288"/>
      <c r="E192" s="289" t="s">
        <v>317</v>
      </c>
      <c r="F192" s="284"/>
      <c r="G192" s="290">
        <v>205.48</v>
      </c>
      <c r="H192" s="284"/>
      <c r="I192" s="291" t="s">
        <v>207</v>
      </c>
      <c r="J192" s="289" t="s">
        <v>208</v>
      </c>
      <c r="K192" s="284"/>
    </row>
    <row r="193" spans="2:11" ht="12.75" customHeight="1" x14ac:dyDescent="0.2">
      <c r="B193" s="286"/>
      <c r="C193" s="287"/>
      <c r="D193" s="288"/>
      <c r="E193" s="289" t="s">
        <v>318</v>
      </c>
      <c r="F193" s="284"/>
      <c r="G193" s="290">
        <v>516.01</v>
      </c>
      <c r="H193" s="284"/>
      <c r="I193" s="291" t="s">
        <v>215</v>
      </c>
      <c r="J193" s="289" t="s">
        <v>313</v>
      </c>
      <c r="K193" s="284"/>
    </row>
    <row r="194" spans="2:11" ht="12.75" customHeight="1" x14ac:dyDescent="0.2">
      <c r="B194" s="286"/>
      <c r="C194" s="287"/>
      <c r="D194" s="288"/>
      <c r="E194" s="289" t="s">
        <v>319</v>
      </c>
      <c r="F194" s="284"/>
      <c r="G194" s="290">
        <v>757.59</v>
      </c>
      <c r="H194" s="284"/>
      <c r="I194" s="291" t="s">
        <v>215</v>
      </c>
      <c r="J194" s="289" t="s">
        <v>199</v>
      </c>
      <c r="K194" s="284"/>
    </row>
    <row r="195" spans="2:11" ht="12.75" customHeight="1" x14ac:dyDescent="0.2">
      <c r="B195" s="291"/>
      <c r="C195" s="299"/>
      <c r="D195" s="300"/>
      <c r="E195" s="289" t="s">
        <v>320</v>
      </c>
      <c r="F195" s="284"/>
      <c r="G195" s="290">
        <v>814.2</v>
      </c>
      <c r="H195" s="284"/>
      <c r="I195" s="291" t="s">
        <v>195</v>
      </c>
      <c r="J195" s="289" t="s">
        <v>196</v>
      </c>
      <c r="K195" s="284"/>
    </row>
    <row r="196" spans="2:11" ht="12.75" customHeight="1" x14ac:dyDescent="0.2">
      <c r="B196" s="291"/>
      <c r="C196" s="299"/>
      <c r="D196" s="300"/>
      <c r="E196" s="289" t="s">
        <v>321</v>
      </c>
      <c r="F196" s="284"/>
      <c r="G196" s="290">
        <v>364.55</v>
      </c>
      <c r="H196" s="284"/>
      <c r="I196" s="291" t="s">
        <v>279</v>
      </c>
      <c r="J196" s="289" t="s">
        <v>322</v>
      </c>
      <c r="K196" s="284"/>
    </row>
    <row r="197" spans="2:11" ht="12.75" customHeight="1" x14ac:dyDescent="0.2">
      <c r="B197" s="286"/>
      <c r="C197" s="287"/>
      <c r="D197" s="288"/>
      <c r="E197" s="289" t="s">
        <v>323</v>
      </c>
      <c r="F197" s="284"/>
      <c r="G197" s="290">
        <v>333</v>
      </c>
      <c r="H197" s="284"/>
      <c r="I197" s="291" t="s">
        <v>215</v>
      </c>
      <c r="J197" s="289" t="s">
        <v>199</v>
      </c>
      <c r="K197" s="284"/>
    </row>
    <row r="198" spans="2:11" ht="12.75" customHeight="1" x14ac:dyDescent="0.2">
      <c r="B198" s="286"/>
      <c r="C198" s="287"/>
      <c r="D198" s="288"/>
      <c r="E198" s="289" t="s">
        <v>324</v>
      </c>
      <c r="F198" s="284"/>
      <c r="G198" s="290">
        <v>128.74</v>
      </c>
      <c r="H198" s="284"/>
      <c r="I198" s="291" t="s">
        <v>215</v>
      </c>
      <c r="J198" s="289" t="s">
        <v>210</v>
      </c>
      <c r="K198" s="284"/>
    </row>
    <row r="199" spans="2:11" ht="12.75" customHeight="1" x14ac:dyDescent="0.2">
      <c r="B199" s="286"/>
      <c r="C199" s="287"/>
      <c r="D199" s="288"/>
      <c r="E199" s="289" t="s">
        <v>324</v>
      </c>
      <c r="F199" s="284"/>
      <c r="G199" s="290">
        <v>91</v>
      </c>
      <c r="H199" s="284"/>
      <c r="I199" s="291" t="s">
        <v>212</v>
      </c>
      <c r="J199" s="289" t="s">
        <v>325</v>
      </c>
      <c r="K199" s="284"/>
    </row>
    <row r="200" spans="2:11" ht="12.75" customHeight="1" x14ac:dyDescent="0.2">
      <c r="B200" s="286"/>
      <c r="C200" s="287"/>
      <c r="D200" s="288"/>
      <c r="E200" s="289" t="s">
        <v>326</v>
      </c>
      <c r="F200" s="284"/>
      <c r="G200" s="290">
        <v>201.12</v>
      </c>
      <c r="H200" s="284"/>
      <c r="I200" s="291" t="s">
        <v>184</v>
      </c>
      <c r="J200" s="289" t="s">
        <v>208</v>
      </c>
      <c r="K200" s="284"/>
    </row>
    <row r="201" spans="2:11" ht="12.75" customHeight="1" x14ac:dyDescent="0.2">
      <c r="B201" s="286"/>
      <c r="C201" s="287"/>
      <c r="D201" s="288"/>
      <c r="E201" s="289" t="s">
        <v>327</v>
      </c>
      <c r="F201" s="284"/>
      <c r="G201" s="290">
        <v>758.72</v>
      </c>
      <c r="H201" s="284"/>
      <c r="I201" s="291" t="s">
        <v>184</v>
      </c>
      <c r="J201" s="289" t="s">
        <v>227</v>
      </c>
      <c r="K201" s="284"/>
    </row>
    <row r="202" spans="2:11" ht="12.75" customHeight="1" x14ac:dyDescent="0.2">
      <c r="B202" s="286"/>
      <c r="C202" s="287"/>
      <c r="D202" s="288"/>
      <c r="E202" s="289" t="s">
        <v>328</v>
      </c>
      <c r="F202" s="284"/>
      <c r="G202" s="290">
        <v>220.5</v>
      </c>
      <c r="H202" s="284"/>
      <c r="I202" s="291" t="s">
        <v>229</v>
      </c>
      <c r="J202" s="289" t="s">
        <v>205</v>
      </c>
      <c r="K202" s="284"/>
    </row>
    <row r="203" spans="2:11" ht="12.75" customHeight="1" x14ac:dyDescent="0.2">
      <c r="B203" s="286"/>
      <c r="C203" s="287"/>
      <c r="D203" s="288"/>
      <c r="E203" s="289" t="s">
        <v>326</v>
      </c>
      <c r="F203" s="284"/>
      <c r="G203" s="290">
        <v>201.12</v>
      </c>
      <c r="H203" s="284"/>
      <c r="I203" s="291" t="s">
        <v>231</v>
      </c>
      <c r="J203" s="289" t="s">
        <v>232</v>
      </c>
      <c r="K203" s="284"/>
    </row>
    <row r="204" spans="2:11" ht="12.75" customHeight="1" x14ac:dyDescent="0.2">
      <c r="B204" s="286"/>
      <c r="C204" s="287"/>
      <c r="D204" s="288"/>
      <c r="E204" s="289" t="s">
        <v>328</v>
      </c>
      <c r="F204" s="284"/>
      <c r="G204" s="290">
        <v>220.5</v>
      </c>
      <c r="H204" s="284"/>
      <c r="I204" s="291" t="s">
        <v>184</v>
      </c>
      <c r="J204" s="289" t="s">
        <v>235</v>
      </c>
      <c r="K204" s="284"/>
    </row>
    <row r="205" spans="2:11" ht="12.75" customHeight="1" x14ac:dyDescent="0.2">
      <c r="B205" s="286"/>
      <c r="C205" s="287"/>
      <c r="D205" s="288"/>
      <c r="E205" s="289" t="s">
        <v>329</v>
      </c>
      <c r="F205" s="284"/>
      <c r="G205" s="290">
        <v>493.25</v>
      </c>
      <c r="H205" s="284"/>
      <c r="I205" s="291" t="s">
        <v>237</v>
      </c>
      <c r="J205" s="289" t="s">
        <v>238</v>
      </c>
      <c r="K205" s="284"/>
    </row>
    <row r="206" spans="2:11" ht="12.75" customHeight="1" x14ac:dyDescent="0.2">
      <c r="B206" s="286"/>
      <c r="C206" s="287"/>
      <c r="D206" s="288"/>
      <c r="E206" s="289" t="s">
        <v>320</v>
      </c>
      <c r="F206" s="284"/>
      <c r="G206" s="290">
        <v>128.63</v>
      </c>
      <c r="H206" s="284"/>
      <c r="I206" s="291" t="s">
        <v>166</v>
      </c>
      <c r="J206" s="289" t="s">
        <v>250</v>
      </c>
      <c r="K206" s="284"/>
    </row>
    <row r="207" spans="2:11" ht="12.75" customHeight="1" x14ac:dyDescent="0.2">
      <c r="B207" s="286"/>
      <c r="C207" s="287"/>
      <c r="D207" s="288"/>
      <c r="E207" s="289" t="s">
        <v>320</v>
      </c>
      <c r="F207" s="284"/>
      <c r="G207" s="290">
        <v>207.07</v>
      </c>
      <c r="H207" s="284"/>
      <c r="I207" s="291" t="s">
        <v>166</v>
      </c>
      <c r="J207" s="289" t="s">
        <v>196</v>
      </c>
      <c r="K207" s="284"/>
    </row>
    <row r="208" spans="2:11" ht="12.75" customHeight="1" x14ac:dyDescent="0.2">
      <c r="B208" s="286"/>
      <c r="C208" s="287"/>
      <c r="D208" s="288"/>
      <c r="E208" s="289" t="s">
        <v>326</v>
      </c>
      <c r="F208" s="284"/>
      <c r="G208" s="290">
        <v>201.12</v>
      </c>
      <c r="H208" s="284"/>
      <c r="I208" s="291" t="s">
        <v>195</v>
      </c>
      <c r="J208" s="289" t="s">
        <v>235</v>
      </c>
      <c r="K208" s="284"/>
    </row>
    <row r="209" spans="2:11" ht="12.75" customHeight="1" x14ac:dyDescent="0.2">
      <c r="B209" s="286"/>
      <c r="C209" s="287"/>
      <c r="D209" s="288"/>
      <c r="E209" s="289" t="s">
        <v>320</v>
      </c>
      <c r="F209" s="284"/>
      <c r="G209" s="290">
        <v>396.05</v>
      </c>
      <c r="H209" s="284"/>
      <c r="I209" s="291" t="s">
        <v>195</v>
      </c>
      <c r="J209" s="289" t="s">
        <v>240</v>
      </c>
      <c r="K209" s="284"/>
    </row>
    <row r="210" spans="2:11" ht="12.75" customHeight="1" x14ac:dyDescent="0.2">
      <c r="B210" s="286"/>
      <c r="C210" s="287"/>
      <c r="D210" s="288"/>
      <c r="E210" s="289" t="s">
        <v>320</v>
      </c>
      <c r="F210" s="284"/>
      <c r="G210" s="290">
        <v>814.2</v>
      </c>
      <c r="H210" s="284"/>
      <c r="I210" s="291" t="s">
        <v>195</v>
      </c>
      <c r="J210" s="289" t="s">
        <v>250</v>
      </c>
      <c r="K210" s="284"/>
    </row>
    <row r="211" spans="2:11" ht="12.75" customHeight="1" x14ac:dyDescent="0.2">
      <c r="B211" s="286"/>
      <c r="C211" s="287"/>
      <c r="D211" s="288"/>
      <c r="E211" s="289" t="s">
        <v>327</v>
      </c>
      <c r="F211" s="284"/>
      <c r="G211" s="290">
        <v>725.4</v>
      </c>
      <c r="H211" s="284"/>
      <c r="I211" s="291" t="s">
        <v>279</v>
      </c>
      <c r="J211" s="289" t="s">
        <v>322</v>
      </c>
      <c r="K211" s="284"/>
    </row>
    <row r="212" spans="2:11" ht="12.75" customHeight="1" x14ac:dyDescent="0.2">
      <c r="B212" s="286"/>
      <c r="C212" s="287"/>
      <c r="D212" s="288"/>
      <c r="E212" s="289" t="s">
        <v>328</v>
      </c>
      <c r="F212" s="284"/>
      <c r="G212" s="290">
        <v>220.5</v>
      </c>
      <c r="H212" s="284"/>
      <c r="I212" s="291" t="s">
        <v>195</v>
      </c>
      <c r="J212" s="289" t="s">
        <v>252</v>
      </c>
      <c r="K212" s="284"/>
    </row>
    <row r="213" spans="2:11" ht="12.75" customHeight="1" x14ac:dyDescent="0.2">
      <c r="B213" s="286"/>
      <c r="C213" s="287"/>
      <c r="D213" s="288"/>
      <c r="E213" s="289" t="s">
        <v>330</v>
      </c>
      <c r="F213" s="284"/>
      <c r="G213" s="290">
        <v>100.56</v>
      </c>
      <c r="H213" s="284"/>
      <c r="I213" s="291" t="s">
        <v>331</v>
      </c>
      <c r="J213" s="289" t="s">
        <v>332</v>
      </c>
      <c r="K213" s="284"/>
    </row>
    <row r="214" spans="2:11" ht="12.75" customHeight="1" x14ac:dyDescent="0.2">
      <c r="B214" s="286"/>
      <c r="C214" s="287"/>
      <c r="D214" s="288"/>
      <c r="E214" s="289" t="s">
        <v>329</v>
      </c>
      <c r="F214" s="284"/>
      <c r="G214" s="290">
        <v>493.25</v>
      </c>
      <c r="H214" s="284"/>
      <c r="I214" s="291" t="s">
        <v>255</v>
      </c>
      <c r="J214" s="289" t="s">
        <v>272</v>
      </c>
      <c r="K214" s="284"/>
    </row>
    <row r="215" spans="2:11" ht="12.75" customHeight="1" x14ac:dyDescent="0.2">
      <c r="B215" s="286"/>
      <c r="C215" s="287"/>
      <c r="D215" s="288"/>
      <c r="E215" s="289" t="s">
        <v>329</v>
      </c>
      <c r="F215" s="284"/>
      <c r="G215" s="290">
        <v>394.6</v>
      </c>
      <c r="H215" s="284"/>
      <c r="I215" s="291" t="s">
        <v>255</v>
      </c>
      <c r="J215" s="289" t="s">
        <v>222</v>
      </c>
      <c r="K215" s="284"/>
    </row>
    <row r="216" spans="2:11" ht="12.75" customHeight="1" x14ac:dyDescent="0.2">
      <c r="B216" s="286"/>
      <c r="C216" s="287"/>
      <c r="D216" s="288"/>
      <c r="E216" s="289" t="s">
        <v>329</v>
      </c>
      <c r="F216" s="284"/>
      <c r="G216" s="290">
        <v>690</v>
      </c>
      <c r="H216" s="284"/>
      <c r="I216" s="291" t="s">
        <v>266</v>
      </c>
      <c r="J216" s="289" t="s">
        <v>267</v>
      </c>
      <c r="K216" s="284"/>
    </row>
    <row r="217" spans="2:11" ht="12.75" customHeight="1" x14ac:dyDescent="0.2">
      <c r="B217" s="286"/>
      <c r="C217" s="287"/>
      <c r="D217" s="288"/>
      <c r="E217" s="289" t="s">
        <v>323</v>
      </c>
      <c r="F217" s="284"/>
      <c r="G217" s="290">
        <v>336</v>
      </c>
      <c r="H217" s="284"/>
      <c r="I217" s="291" t="s">
        <v>207</v>
      </c>
      <c r="J217" s="289" t="s">
        <v>270</v>
      </c>
      <c r="K217" s="284"/>
    </row>
    <row r="218" spans="2:11" ht="12.75" customHeight="1" x14ac:dyDescent="0.2">
      <c r="B218" s="286"/>
      <c r="C218" s="287"/>
      <c r="D218" s="288"/>
      <c r="E218" s="289" t="s">
        <v>327</v>
      </c>
      <c r="F218" s="284"/>
      <c r="G218" s="290">
        <v>169</v>
      </c>
      <c r="H218" s="284"/>
      <c r="I218" s="291" t="s">
        <v>274</v>
      </c>
      <c r="J218" s="289" t="s">
        <v>265</v>
      </c>
      <c r="K218" s="284"/>
    </row>
    <row r="219" spans="2:11" ht="12.75" customHeight="1" x14ac:dyDescent="0.2">
      <c r="B219" s="286"/>
      <c r="C219" s="287"/>
      <c r="D219" s="288"/>
      <c r="E219" s="289" t="s">
        <v>317</v>
      </c>
      <c r="F219" s="284"/>
      <c r="G219" s="290">
        <v>666</v>
      </c>
      <c r="H219" s="284"/>
      <c r="I219" s="291" t="s">
        <v>174</v>
      </c>
      <c r="J219" s="289" t="s">
        <v>284</v>
      </c>
      <c r="K219" s="284"/>
    </row>
    <row r="220" spans="2:11" ht="12.75" customHeight="1" x14ac:dyDescent="0.2">
      <c r="B220" s="286"/>
      <c r="C220" s="287"/>
      <c r="D220" s="288"/>
      <c r="E220" s="289" t="s">
        <v>317</v>
      </c>
      <c r="F220" s="284"/>
      <c r="G220" s="290">
        <v>337.36</v>
      </c>
      <c r="H220" s="284"/>
      <c r="I220" s="291" t="s">
        <v>286</v>
      </c>
      <c r="J220" s="289" t="s">
        <v>287</v>
      </c>
      <c r="K220" s="284"/>
    </row>
    <row r="221" spans="2:11" ht="12.75" customHeight="1" x14ac:dyDescent="0.2">
      <c r="B221" s="286"/>
      <c r="C221" s="287"/>
      <c r="D221" s="288"/>
      <c r="E221" s="289" t="s">
        <v>318</v>
      </c>
      <c r="F221" s="284"/>
      <c r="G221" s="290">
        <v>200</v>
      </c>
      <c r="H221" s="284"/>
      <c r="I221" s="291" t="s">
        <v>286</v>
      </c>
      <c r="J221" s="289" t="s">
        <v>290</v>
      </c>
      <c r="K221" s="284"/>
    </row>
    <row r="222" spans="2:11" ht="12.75" customHeight="1" x14ac:dyDescent="0.2">
      <c r="B222" s="286"/>
      <c r="C222" s="287"/>
      <c r="D222" s="288"/>
      <c r="E222" s="289" t="s">
        <v>317</v>
      </c>
      <c r="F222" s="284"/>
      <c r="G222" s="290">
        <v>666</v>
      </c>
      <c r="H222" s="284"/>
      <c r="I222" s="291" t="s">
        <v>286</v>
      </c>
      <c r="J222" s="289" t="s">
        <v>291</v>
      </c>
      <c r="K222" s="284"/>
    </row>
    <row r="223" spans="2:11" ht="12.75" customHeight="1" x14ac:dyDescent="0.2">
      <c r="B223" s="286"/>
      <c r="C223" s="287"/>
      <c r="D223" s="288"/>
      <c r="E223" s="289" t="s">
        <v>328</v>
      </c>
      <c r="F223" s="284"/>
      <c r="G223" s="290">
        <v>170.28</v>
      </c>
      <c r="H223" s="284"/>
      <c r="I223" s="291" t="s">
        <v>169</v>
      </c>
      <c r="J223" s="289" t="s">
        <v>216</v>
      </c>
      <c r="K223" s="284"/>
    </row>
    <row r="224" spans="2:11" ht="12.75" customHeight="1" x14ac:dyDescent="0.2">
      <c r="B224" s="286"/>
      <c r="C224" s="287"/>
      <c r="D224" s="288"/>
      <c r="E224" s="289" t="s">
        <v>329</v>
      </c>
      <c r="F224" s="284"/>
      <c r="G224" s="290">
        <v>579.70000000000005</v>
      </c>
      <c r="H224" s="284"/>
      <c r="I224" s="291" t="s">
        <v>279</v>
      </c>
      <c r="J224" s="289" t="s">
        <v>199</v>
      </c>
      <c r="K224" s="284"/>
    </row>
    <row r="225" spans="2:11" ht="12.75" customHeight="1" x14ac:dyDescent="0.2">
      <c r="B225" s="286"/>
      <c r="C225" s="287"/>
      <c r="D225" s="288"/>
      <c r="E225" s="289" t="s">
        <v>321</v>
      </c>
      <c r="F225" s="284"/>
      <c r="G225" s="290">
        <v>321.10000000000002</v>
      </c>
      <c r="H225" s="284"/>
      <c r="I225" s="291" t="s">
        <v>279</v>
      </c>
      <c r="J225" s="289" t="s">
        <v>322</v>
      </c>
      <c r="K225" s="284"/>
    </row>
    <row r="226" spans="2:11" ht="12.75" customHeight="1" x14ac:dyDescent="0.2">
      <c r="B226" s="286"/>
      <c r="C226" s="287"/>
      <c r="D226" s="288"/>
      <c r="E226" s="289" t="s">
        <v>320</v>
      </c>
      <c r="F226" s="284"/>
      <c r="G226" s="303">
        <v>1234.2</v>
      </c>
      <c r="H226" s="304"/>
      <c r="I226" s="305" t="s">
        <v>171</v>
      </c>
      <c r="J226" s="306" t="s">
        <v>199</v>
      </c>
      <c r="K226" s="304"/>
    </row>
    <row r="227" spans="2:11" ht="12.75" customHeight="1" x14ac:dyDescent="0.2">
      <c r="B227" s="286"/>
      <c r="C227" s="287"/>
      <c r="D227" s="288"/>
      <c r="E227" s="289" t="s">
        <v>328</v>
      </c>
      <c r="F227" s="284"/>
      <c r="G227" s="290">
        <v>220.5</v>
      </c>
      <c r="H227" s="284"/>
      <c r="I227" s="291" t="s">
        <v>243</v>
      </c>
      <c r="J227" s="289" t="s">
        <v>293</v>
      </c>
      <c r="K227" s="284"/>
    </row>
    <row r="228" spans="2:11" ht="12.75" customHeight="1" x14ac:dyDescent="0.2">
      <c r="B228" s="286"/>
      <c r="C228" s="287"/>
      <c r="D228" s="288"/>
      <c r="E228" s="289" t="s">
        <v>321</v>
      </c>
      <c r="F228" s="284"/>
      <c r="G228" s="290">
        <v>546.84</v>
      </c>
      <c r="H228" s="284"/>
      <c r="I228" s="291" t="s">
        <v>333</v>
      </c>
      <c r="J228" s="289" t="s">
        <v>334</v>
      </c>
      <c r="K228" s="284"/>
    </row>
    <row r="229" spans="2:11" ht="12.75" customHeight="1" x14ac:dyDescent="0.2">
      <c r="B229" s="286"/>
      <c r="C229" s="287"/>
      <c r="D229" s="288"/>
      <c r="E229" s="289" t="s">
        <v>335</v>
      </c>
      <c r="F229" s="284"/>
      <c r="G229" s="290">
        <v>722.57</v>
      </c>
      <c r="H229" s="284"/>
      <c r="I229" s="291" t="s">
        <v>333</v>
      </c>
      <c r="J229" s="289" t="s">
        <v>210</v>
      </c>
      <c r="K229" s="284"/>
    </row>
    <row r="230" spans="2:11" ht="12.75" customHeight="1" x14ac:dyDescent="0.2">
      <c r="B230" s="291"/>
      <c r="C230" s="299"/>
      <c r="D230" s="300"/>
      <c r="E230" s="289" t="s">
        <v>336</v>
      </c>
      <c r="F230" s="284"/>
      <c r="G230" s="290">
        <v>1960.5</v>
      </c>
      <c r="H230" s="284"/>
      <c r="I230" s="291" t="s">
        <v>190</v>
      </c>
      <c r="J230" s="289" t="s">
        <v>227</v>
      </c>
      <c r="K230" s="284"/>
    </row>
    <row r="231" spans="2:11" ht="12.75" customHeight="1" x14ac:dyDescent="0.2">
      <c r="B231" s="291"/>
      <c r="C231" s="299"/>
      <c r="D231" s="300"/>
      <c r="E231" s="306" t="s">
        <v>337</v>
      </c>
      <c r="F231" s="304"/>
      <c r="G231" s="303">
        <v>88.5</v>
      </c>
      <c r="H231" s="304"/>
      <c r="I231" s="305" t="s">
        <v>171</v>
      </c>
      <c r="J231" s="306" t="s">
        <v>310</v>
      </c>
      <c r="K231" s="304"/>
    </row>
    <row r="232" spans="2:11" ht="12.75" customHeight="1" x14ac:dyDescent="0.2">
      <c r="B232" s="286"/>
      <c r="C232" s="287"/>
      <c r="D232" s="288"/>
      <c r="E232" s="289" t="s">
        <v>321</v>
      </c>
      <c r="F232" s="284"/>
      <c r="G232" s="290">
        <v>695.99</v>
      </c>
      <c r="H232" s="284"/>
      <c r="I232" s="291" t="s">
        <v>333</v>
      </c>
      <c r="J232" s="289" t="s">
        <v>210</v>
      </c>
      <c r="K232" s="284"/>
    </row>
    <row r="233" spans="2:11" ht="12.75" customHeight="1" x14ac:dyDescent="0.2">
      <c r="B233" s="291"/>
      <c r="C233" s="299"/>
      <c r="D233" s="300"/>
      <c r="E233" s="306" t="s">
        <v>183</v>
      </c>
      <c r="F233" s="304"/>
      <c r="G233" s="303">
        <v>-3424.95</v>
      </c>
      <c r="H233" s="304"/>
      <c r="I233" s="305" t="s">
        <v>299</v>
      </c>
      <c r="J233" s="306" t="s">
        <v>183</v>
      </c>
      <c r="K233" s="304"/>
    </row>
    <row r="234" spans="2:11" ht="12.75" customHeight="1" x14ac:dyDescent="0.2">
      <c r="B234" s="286"/>
      <c r="C234" s="287"/>
      <c r="D234" s="288"/>
      <c r="E234" s="289" t="s">
        <v>338</v>
      </c>
      <c r="F234" s="284"/>
      <c r="G234" s="290">
        <v>109.29</v>
      </c>
      <c r="H234" s="284"/>
      <c r="I234" s="291" t="s">
        <v>333</v>
      </c>
      <c r="J234" s="289" t="s">
        <v>210</v>
      </c>
      <c r="K234" s="284"/>
    </row>
    <row r="235" spans="2:11" ht="12.75" customHeight="1" x14ac:dyDescent="0.2">
      <c r="B235" s="286"/>
      <c r="C235" s="287"/>
      <c r="D235" s="288"/>
      <c r="E235" s="289" t="s">
        <v>339</v>
      </c>
      <c r="F235" s="284"/>
      <c r="G235" s="290">
        <v>593.07000000000005</v>
      </c>
      <c r="H235" s="284"/>
      <c r="I235" s="291" t="s">
        <v>295</v>
      </c>
      <c r="J235" s="289" t="s">
        <v>220</v>
      </c>
      <c r="K235" s="284"/>
    </row>
    <row r="236" spans="2:11" ht="12.75" customHeight="1" x14ac:dyDescent="0.2">
      <c r="B236" s="286"/>
      <c r="C236" s="287"/>
      <c r="D236" s="288"/>
      <c r="E236" s="289" t="s">
        <v>327</v>
      </c>
      <c r="F236" s="284"/>
      <c r="G236" s="290">
        <v>185.69</v>
      </c>
      <c r="H236" s="284"/>
      <c r="I236" s="291" t="s">
        <v>295</v>
      </c>
      <c r="J236" s="289" t="s">
        <v>272</v>
      </c>
      <c r="K236" s="284"/>
    </row>
    <row r="237" spans="2:11" ht="12.75" customHeight="1" x14ac:dyDescent="0.2">
      <c r="B237" s="286"/>
      <c r="C237" s="287"/>
      <c r="D237" s="288"/>
      <c r="E237" s="289" t="s">
        <v>317</v>
      </c>
      <c r="F237" s="284"/>
      <c r="G237" s="290">
        <v>784.72</v>
      </c>
      <c r="H237" s="284"/>
      <c r="I237" s="291" t="s">
        <v>295</v>
      </c>
      <c r="J237" s="289" t="s">
        <v>210</v>
      </c>
      <c r="K237" s="284"/>
    </row>
    <row r="238" spans="2:11" ht="12.75" customHeight="1" x14ac:dyDescent="0.2">
      <c r="B238" s="286"/>
      <c r="C238" s="287"/>
      <c r="D238" s="288"/>
      <c r="E238" s="289" t="s">
        <v>327</v>
      </c>
      <c r="F238" s="284"/>
      <c r="G238" s="290">
        <v>676</v>
      </c>
      <c r="H238" s="284"/>
      <c r="I238" s="291" t="s">
        <v>295</v>
      </c>
      <c r="J238" s="289" t="s">
        <v>277</v>
      </c>
      <c r="K238" s="284"/>
    </row>
    <row r="239" spans="2:11" ht="12.75" customHeight="1" x14ac:dyDescent="0.2">
      <c r="B239" s="286"/>
      <c r="C239" s="287"/>
      <c r="D239" s="288"/>
      <c r="E239" s="289" t="s">
        <v>327</v>
      </c>
      <c r="F239" s="284"/>
      <c r="G239" s="290">
        <v>676</v>
      </c>
      <c r="H239" s="284"/>
      <c r="I239" s="291" t="s">
        <v>295</v>
      </c>
      <c r="J239" s="289" t="s">
        <v>253</v>
      </c>
      <c r="K239" s="284"/>
    </row>
    <row r="240" spans="2:11" ht="12.75" customHeight="1" x14ac:dyDescent="0.2">
      <c r="B240" s="286"/>
      <c r="C240" s="287"/>
      <c r="D240" s="288"/>
      <c r="E240" s="289" t="s">
        <v>327</v>
      </c>
      <c r="F240" s="284"/>
      <c r="G240" s="290">
        <v>676</v>
      </c>
      <c r="H240" s="284"/>
      <c r="I240" s="291" t="s">
        <v>295</v>
      </c>
      <c r="J240" s="289" t="s">
        <v>263</v>
      </c>
      <c r="K240" s="284"/>
    </row>
    <row r="241" spans="2:11" ht="12.75" customHeight="1" x14ac:dyDescent="0.2">
      <c r="B241" s="286"/>
      <c r="C241" s="287"/>
      <c r="D241" s="288"/>
      <c r="E241" s="289" t="s">
        <v>317</v>
      </c>
      <c r="F241" s="284"/>
      <c r="G241" s="290">
        <v>308.48</v>
      </c>
      <c r="H241" s="284"/>
      <c r="I241" s="291" t="s">
        <v>296</v>
      </c>
      <c r="J241" s="289" t="s">
        <v>213</v>
      </c>
      <c r="K241" s="284"/>
    </row>
    <row r="242" spans="2:11" ht="12.75" customHeight="1" x14ac:dyDescent="0.2">
      <c r="B242" s="286"/>
      <c r="C242" s="287"/>
      <c r="D242" s="288"/>
      <c r="E242" s="289" t="s">
        <v>324</v>
      </c>
      <c r="F242" s="284"/>
      <c r="G242" s="290">
        <v>93.96</v>
      </c>
      <c r="H242" s="284"/>
      <c r="I242" s="291" t="s">
        <v>296</v>
      </c>
      <c r="J242" s="289" t="s">
        <v>301</v>
      </c>
      <c r="K242" s="284"/>
    </row>
    <row r="243" spans="2:11" ht="12.75" customHeight="1" x14ac:dyDescent="0.2">
      <c r="B243" s="286"/>
      <c r="C243" s="287"/>
      <c r="D243" s="288"/>
      <c r="E243" s="289" t="s">
        <v>317</v>
      </c>
      <c r="F243" s="284"/>
      <c r="G243" s="290">
        <v>308.48</v>
      </c>
      <c r="H243" s="284"/>
      <c r="I243" s="291" t="s">
        <v>303</v>
      </c>
      <c r="J243" s="289" t="s">
        <v>304</v>
      </c>
      <c r="K243" s="284"/>
    </row>
    <row r="244" spans="2:11" ht="12.75" customHeight="1" x14ac:dyDescent="0.2">
      <c r="B244" s="286"/>
      <c r="C244" s="287"/>
      <c r="D244" s="288"/>
      <c r="E244" s="289" t="s">
        <v>337</v>
      </c>
      <c r="F244" s="284"/>
      <c r="G244" s="290">
        <v>88.5</v>
      </c>
      <c r="H244" s="284"/>
      <c r="I244" s="291" t="s">
        <v>308</v>
      </c>
      <c r="J244" s="289" t="s">
        <v>310</v>
      </c>
      <c r="K244" s="284"/>
    </row>
    <row r="245" spans="2:11" ht="12.75" customHeight="1" x14ac:dyDescent="0.2">
      <c r="B245" s="286"/>
      <c r="C245" s="287"/>
      <c r="D245" s="288"/>
      <c r="E245" s="289" t="s">
        <v>340</v>
      </c>
      <c r="F245" s="284"/>
      <c r="G245" s="290">
        <v>57</v>
      </c>
      <c r="H245" s="284"/>
      <c r="I245" s="291" t="s">
        <v>311</v>
      </c>
      <c r="J245" s="289" t="s">
        <v>208</v>
      </c>
      <c r="K245" s="284"/>
    </row>
    <row r="246" spans="2:11" ht="12.75" customHeight="1" x14ac:dyDescent="0.2">
      <c r="B246" s="286"/>
      <c r="C246" s="287"/>
      <c r="D246" s="288"/>
      <c r="E246" s="289" t="s">
        <v>329</v>
      </c>
      <c r="F246" s="284"/>
      <c r="G246" s="290">
        <v>385.06</v>
      </c>
      <c r="H246" s="284"/>
      <c r="I246" s="291" t="s">
        <v>312</v>
      </c>
      <c r="J246" s="289" t="s">
        <v>313</v>
      </c>
      <c r="K246" s="284"/>
    </row>
    <row r="247" spans="2:11" ht="12.75" customHeight="1" x14ac:dyDescent="0.2">
      <c r="B247" s="286"/>
      <c r="C247" s="287"/>
      <c r="D247" s="288"/>
      <c r="E247" s="289" t="s">
        <v>317</v>
      </c>
      <c r="F247" s="284"/>
      <c r="G247" s="290">
        <v>308.48</v>
      </c>
      <c r="H247" s="284"/>
      <c r="I247" s="291" t="s">
        <v>312</v>
      </c>
      <c r="J247" s="289" t="s">
        <v>235</v>
      </c>
      <c r="K247" s="284"/>
    </row>
    <row r="248" spans="2:11" ht="12.75" customHeight="1" x14ac:dyDescent="0.2">
      <c r="B248" s="286"/>
      <c r="C248" s="287"/>
      <c r="D248" s="288"/>
      <c r="E248" s="289" t="s">
        <v>328</v>
      </c>
      <c r="F248" s="284"/>
      <c r="G248" s="303">
        <v>170.28</v>
      </c>
      <c r="H248" s="304"/>
      <c r="I248" s="305" t="s">
        <v>177</v>
      </c>
      <c r="J248" s="306" t="s">
        <v>304</v>
      </c>
      <c r="K248" s="304"/>
    </row>
    <row r="249" spans="2:11" x14ac:dyDescent="0.2">
      <c r="B249" s="292"/>
      <c r="C249" s="293"/>
      <c r="D249" s="294"/>
      <c r="E249" s="295"/>
      <c r="F249" s="284"/>
      <c r="G249" s="296">
        <f>SUM(G192:G248)</f>
        <v>20587.760000000002</v>
      </c>
      <c r="H249" s="284"/>
      <c r="I249" s="297"/>
      <c r="J249" s="295"/>
      <c r="K249" s="284"/>
    </row>
    <row r="250" spans="2:11" ht="45.6" customHeight="1" x14ac:dyDescent="0.2">
      <c r="B250" s="279" t="s">
        <v>341</v>
      </c>
      <c r="C250" s="279"/>
      <c r="D250" s="267"/>
      <c r="E250" s="267"/>
      <c r="F250" s="267"/>
      <c r="G250" s="267"/>
      <c r="H250" s="267"/>
      <c r="I250" s="267"/>
      <c r="J250" s="267"/>
      <c r="K250" s="267"/>
    </row>
    <row r="251" spans="2:11" ht="14.25" customHeight="1" x14ac:dyDescent="0.2">
      <c r="B251" s="280" t="s">
        <v>160</v>
      </c>
      <c r="C251" s="281"/>
      <c r="D251" s="282"/>
      <c r="E251" s="283" t="s">
        <v>161</v>
      </c>
      <c r="F251" s="284"/>
      <c r="G251" s="283" t="s">
        <v>162</v>
      </c>
      <c r="H251" s="284"/>
      <c r="I251" s="285" t="s">
        <v>163</v>
      </c>
      <c r="J251" s="283" t="s">
        <v>164</v>
      </c>
      <c r="K251" s="284"/>
    </row>
    <row r="252" spans="2:11" ht="14.25" customHeight="1" x14ac:dyDescent="0.2">
      <c r="B252" s="286">
        <v>1</v>
      </c>
      <c r="C252" s="287"/>
      <c r="D252" s="288"/>
      <c r="E252" s="306" t="s">
        <v>342</v>
      </c>
      <c r="F252" s="304"/>
      <c r="G252" s="303">
        <v>50</v>
      </c>
      <c r="H252" s="304"/>
      <c r="I252" s="305" t="s">
        <v>207</v>
      </c>
      <c r="J252" s="306" t="s">
        <v>208</v>
      </c>
      <c r="K252" s="304"/>
    </row>
    <row r="253" spans="2:11" ht="14.25" customHeight="1" x14ac:dyDescent="0.2">
      <c r="B253" s="286">
        <v>2</v>
      </c>
      <c r="C253" s="287"/>
      <c r="D253" s="288"/>
      <c r="E253" s="306" t="s">
        <v>343</v>
      </c>
      <c r="F253" s="304"/>
      <c r="G253" s="303">
        <v>21</v>
      </c>
      <c r="H253" s="304"/>
      <c r="I253" s="305" t="s">
        <v>215</v>
      </c>
      <c r="J253" s="306" t="s">
        <v>199</v>
      </c>
      <c r="K253" s="304"/>
    </row>
    <row r="254" spans="2:11" ht="14.25" customHeight="1" x14ac:dyDescent="0.2">
      <c r="B254" s="286">
        <v>3</v>
      </c>
      <c r="C254" s="287"/>
      <c r="D254" s="288"/>
      <c r="E254" s="306" t="s">
        <v>343</v>
      </c>
      <c r="F254" s="304"/>
      <c r="G254" s="303">
        <v>362.26</v>
      </c>
      <c r="H254" s="304"/>
      <c r="I254" s="305" t="s">
        <v>212</v>
      </c>
      <c r="J254" s="306" t="s">
        <v>325</v>
      </c>
      <c r="K254" s="304"/>
    </row>
    <row r="255" spans="2:11" ht="14.25" customHeight="1" x14ac:dyDescent="0.2">
      <c r="B255" s="291"/>
      <c r="C255" s="299"/>
      <c r="D255" s="300"/>
      <c r="E255" s="308" t="s">
        <v>344</v>
      </c>
      <c r="F255" s="309"/>
      <c r="G255" s="310">
        <v>67.069999999999993</v>
      </c>
      <c r="H255" s="311"/>
      <c r="I255" s="305" t="s">
        <v>215</v>
      </c>
      <c r="J255" s="306" t="s">
        <v>199</v>
      </c>
      <c r="K255" s="304"/>
    </row>
    <row r="256" spans="2:11" ht="14.25" customHeight="1" x14ac:dyDescent="0.2">
      <c r="B256" s="286">
        <v>4</v>
      </c>
      <c r="C256" s="287"/>
      <c r="D256" s="288"/>
      <c r="E256" s="306" t="s">
        <v>343</v>
      </c>
      <c r="F256" s="304"/>
      <c r="G256" s="303">
        <v>17.190000000000001</v>
      </c>
      <c r="H256" s="304"/>
      <c r="I256" s="305" t="s">
        <v>212</v>
      </c>
      <c r="J256" s="306" t="s">
        <v>325</v>
      </c>
      <c r="K256" s="304"/>
    </row>
    <row r="257" spans="2:11" ht="14.25" customHeight="1" x14ac:dyDescent="0.2">
      <c r="B257" s="286">
        <v>5</v>
      </c>
      <c r="C257" s="287"/>
      <c r="D257" s="288"/>
      <c r="E257" s="306" t="s">
        <v>345</v>
      </c>
      <c r="F257" s="304"/>
      <c r="G257" s="303">
        <v>397.3</v>
      </c>
      <c r="H257" s="304"/>
      <c r="I257" s="305" t="s">
        <v>234</v>
      </c>
      <c r="J257" s="306" t="s">
        <v>293</v>
      </c>
      <c r="K257" s="304"/>
    </row>
    <row r="258" spans="2:11" ht="14.25" customHeight="1" x14ac:dyDescent="0.2">
      <c r="B258" s="286">
        <v>7</v>
      </c>
      <c r="C258" s="287"/>
      <c r="D258" s="288"/>
      <c r="E258" s="306" t="s">
        <v>346</v>
      </c>
      <c r="F258" s="304"/>
      <c r="G258" s="303">
        <v>98.9</v>
      </c>
      <c r="H258" s="304"/>
      <c r="I258" s="305" t="s">
        <v>237</v>
      </c>
      <c r="J258" s="306" t="s">
        <v>199</v>
      </c>
      <c r="K258" s="304"/>
    </row>
    <row r="259" spans="2:11" ht="14.25" customHeight="1" x14ac:dyDescent="0.2">
      <c r="B259" s="286">
        <v>8</v>
      </c>
      <c r="C259" s="287"/>
      <c r="D259" s="288"/>
      <c r="E259" s="306" t="s">
        <v>343</v>
      </c>
      <c r="F259" s="304"/>
      <c r="G259" s="303">
        <v>381.01</v>
      </c>
      <c r="H259" s="304"/>
      <c r="I259" s="305" t="s">
        <v>166</v>
      </c>
      <c r="J259" s="306" t="s">
        <v>301</v>
      </c>
      <c r="K259" s="304"/>
    </row>
    <row r="260" spans="2:11" ht="14.25" customHeight="1" x14ac:dyDescent="0.2">
      <c r="B260" s="312"/>
      <c r="C260" s="313"/>
      <c r="D260" s="299"/>
      <c r="E260" s="306" t="s">
        <v>347</v>
      </c>
      <c r="F260" s="304"/>
      <c r="G260" s="303">
        <v>174.7</v>
      </c>
      <c r="H260" s="304"/>
      <c r="I260" s="305" t="s">
        <v>295</v>
      </c>
      <c r="J260" s="306" t="s">
        <v>210</v>
      </c>
      <c r="K260" s="304"/>
    </row>
    <row r="261" spans="2:11" ht="14.25" customHeight="1" x14ac:dyDescent="0.2">
      <c r="B261" s="286">
        <v>9</v>
      </c>
      <c r="C261" s="287"/>
      <c r="D261" s="288"/>
      <c r="E261" s="306" t="s">
        <v>348</v>
      </c>
      <c r="F261" s="304"/>
      <c r="G261" s="303">
        <v>31.88</v>
      </c>
      <c r="H261" s="304"/>
      <c r="I261" s="305" t="s">
        <v>186</v>
      </c>
      <c r="J261" s="306" t="s">
        <v>265</v>
      </c>
      <c r="K261" s="304"/>
    </row>
    <row r="262" spans="2:11" ht="14.25" customHeight="1" x14ac:dyDescent="0.2">
      <c r="B262" s="286">
        <v>10</v>
      </c>
      <c r="C262" s="287"/>
      <c r="D262" s="288"/>
      <c r="E262" s="306" t="s">
        <v>349</v>
      </c>
      <c r="F262" s="304"/>
      <c r="G262" s="303">
        <v>31</v>
      </c>
      <c r="H262" s="304"/>
      <c r="I262" s="305" t="s">
        <v>174</v>
      </c>
      <c r="J262" s="306" t="s">
        <v>202</v>
      </c>
      <c r="K262" s="304"/>
    </row>
    <row r="263" spans="2:11" ht="14.25" customHeight="1" x14ac:dyDescent="0.2">
      <c r="B263" s="286">
        <v>11</v>
      </c>
      <c r="C263" s="287"/>
      <c r="D263" s="288"/>
      <c r="E263" s="306" t="s">
        <v>350</v>
      </c>
      <c r="F263" s="304"/>
      <c r="G263" s="303">
        <v>135</v>
      </c>
      <c r="H263" s="304"/>
      <c r="I263" s="305" t="s">
        <v>286</v>
      </c>
      <c r="J263" s="306" t="s">
        <v>290</v>
      </c>
      <c r="K263" s="304"/>
    </row>
    <row r="264" spans="2:11" ht="14.25" customHeight="1" x14ac:dyDescent="0.2">
      <c r="B264" s="312"/>
      <c r="C264" s="313"/>
      <c r="D264" s="299"/>
      <c r="E264" s="306" t="s">
        <v>348</v>
      </c>
      <c r="F264" s="304"/>
      <c r="G264" s="303">
        <v>269.91000000000003</v>
      </c>
      <c r="H264" s="304"/>
      <c r="I264" s="305" t="s">
        <v>333</v>
      </c>
      <c r="J264" s="306" t="s">
        <v>210</v>
      </c>
      <c r="K264" s="304"/>
    </row>
    <row r="265" spans="2:11" ht="14.25" customHeight="1" x14ac:dyDescent="0.2">
      <c r="B265" s="286">
        <v>12</v>
      </c>
      <c r="C265" s="287"/>
      <c r="D265" s="288"/>
      <c r="E265" s="306" t="s">
        <v>351</v>
      </c>
      <c r="F265" s="304"/>
      <c r="G265" s="303">
        <v>138.91999999999999</v>
      </c>
      <c r="H265" s="304"/>
      <c r="I265" s="305" t="s">
        <v>279</v>
      </c>
      <c r="J265" s="306" t="s">
        <v>199</v>
      </c>
      <c r="K265" s="304"/>
    </row>
    <row r="266" spans="2:11" ht="14.25" customHeight="1" x14ac:dyDescent="0.2">
      <c r="B266" s="286">
        <v>13</v>
      </c>
      <c r="C266" s="287"/>
      <c r="D266" s="288"/>
      <c r="E266" s="306" t="s">
        <v>352</v>
      </c>
      <c r="F266" s="304"/>
      <c r="G266" s="303">
        <v>44.58</v>
      </c>
      <c r="H266" s="304"/>
      <c r="I266" s="305" t="s">
        <v>279</v>
      </c>
      <c r="J266" s="306" t="s">
        <v>322</v>
      </c>
      <c r="K266" s="304"/>
    </row>
    <row r="267" spans="2:11" ht="14.25" customHeight="1" x14ac:dyDescent="0.2">
      <c r="B267" s="286">
        <v>14</v>
      </c>
      <c r="C267" s="287"/>
      <c r="D267" s="288"/>
      <c r="E267" s="306" t="s">
        <v>353</v>
      </c>
      <c r="F267" s="304"/>
      <c r="G267" s="303">
        <v>89.7</v>
      </c>
      <c r="H267" s="304"/>
      <c r="I267" s="305" t="s">
        <v>274</v>
      </c>
      <c r="J267" s="306" t="s">
        <v>218</v>
      </c>
      <c r="K267" s="304"/>
    </row>
    <row r="268" spans="2:11" ht="14.25" customHeight="1" x14ac:dyDescent="0.2">
      <c r="B268" s="286">
        <v>15</v>
      </c>
      <c r="C268" s="287"/>
      <c r="D268" s="288"/>
      <c r="E268" s="306" t="s">
        <v>354</v>
      </c>
      <c r="F268" s="304"/>
      <c r="G268" s="303">
        <v>716.15</v>
      </c>
      <c r="H268" s="304"/>
      <c r="I268" s="305" t="s">
        <v>333</v>
      </c>
      <c r="J268" s="306" t="s">
        <v>210</v>
      </c>
      <c r="K268" s="304"/>
    </row>
    <row r="269" spans="2:11" ht="14.25" customHeight="1" x14ac:dyDescent="0.2">
      <c r="B269" s="286">
        <v>16</v>
      </c>
      <c r="C269" s="287"/>
      <c r="D269" s="288"/>
      <c r="E269" s="306" t="s">
        <v>352</v>
      </c>
      <c r="F269" s="304"/>
      <c r="G269" s="303">
        <v>1094.8</v>
      </c>
      <c r="H269" s="304"/>
      <c r="I269" s="305" t="s">
        <v>255</v>
      </c>
      <c r="J269" s="306" t="s">
        <v>355</v>
      </c>
      <c r="K269" s="304"/>
    </row>
    <row r="270" spans="2:11" ht="14.25" customHeight="1" x14ac:dyDescent="0.2">
      <c r="B270" s="286">
        <v>17</v>
      </c>
      <c r="C270" s="287"/>
      <c r="D270" s="288"/>
      <c r="E270" s="306" t="s">
        <v>348</v>
      </c>
      <c r="F270" s="304"/>
      <c r="G270" s="303">
        <v>102.16</v>
      </c>
      <c r="H270" s="304"/>
      <c r="I270" s="305" t="s">
        <v>295</v>
      </c>
      <c r="J270" s="306" t="s">
        <v>272</v>
      </c>
      <c r="K270" s="304"/>
    </row>
    <row r="271" spans="2:11" ht="14.25" customHeight="1" x14ac:dyDescent="0.2">
      <c r="B271" s="286">
        <v>18</v>
      </c>
      <c r="C271" s="287"/>
      <c r="D271" s="288"/>
      <c r="E271" s="306" t="s">
        <v>356</v>
      </c>
      <c r="F271" s="304"/>
      <c r="G271" s="303">
        <v>199.6</v>
      </c>
      <c r="H271" s="304"/>
      <c r="I271" s="305" t="s">
        <v>295</v>
      </c>
      <c r="J271" s="306" t="s">
        <v>210</v>
      </c>
      <c r="K271" s="304"/>
    </row>
    <row r="272" spans="2:11" ht="12.75" customHeight="1" x14ac:dyDescent="0.2">
      <c r="B272" s="286">
        <v>20</v>
      </c>
      <c r="C272" s="287"/>
      <c r="D272" s="288"/>
      <c r="E272" s="306" t="s">
        <v>343</v>
      </c>
      <c r="F272" s="304"/>
      <c r="G272" s="303">
        <v>129.08000000000001</v>
      </c>
      <c r="H272" s="304"/>
      <c r="I272" s="305" t="s">
        <v>296</v>
      </c>
      <c r="J272" s="306" t="s">
        <v>301</v>
      </c>
      <c r="K272" s="304"/>
    </row>
    <row r="273" spans="2:11" ht="12.75" customHeight="1" x14ac:dyDescent="0.2">
      <c r="B273" s="286">
        <v>21</v>
      </c>
      <c r="C273" s="287"/>
      <c r="D273" s="288"/>
      <c r="E273" s="306" t="s">
        <v>357</v>
      </c>
      <c r="F273" s="304"/>
      <c r="G273" s="303">
        <v>31</v>
      </c>
      <c r="H273" s="304"/>
      <c r="I273" s="305" t="s">
        <v>311</v>
      </c>
      <c r="J273" s="306" t="s">
        <v>208</v>
      </c>
      <c r="K273" s="304"/>
    </row>
    <row r="274" spans="2:11" x14ac:dyDescent="0.2">
      <c r="B274" s="292"/>
      <c r="C274" s="293"/>
      <c r="D274" s="294"/>
      <c r="E274" s="295"/>
      <c r="F274" s="284"/>
      <c r="G274" s="296">
        <f>SUM(G252:G273)</f>
        <v>4583.21</v>
      </c>
      <c r="H274" s="284"/>
      <c r="I274" s="297"/>
      <c r="J274" s="295"/>
      <c r="K274" s="284"/>
    </row>
    <row r="275" spans="2:11" ht="45.6" customHeight="1" x14ac:dyDescent="0.2">
      <c r="B275" s="279" t="s">
        <v>358</v>
      </c>
      <c r="C275" s="279"/>
      <c r="D275" s="267"/>
      <c r="E275" s="267"/>
      <c r="F275" s="267"/>
      <c r="G275" s="267"/>
      <c r="H275" s="267"/>
      <c r="I275" s="267"/>
      <c r="J275" s="267"/>
      <c r="K275" s="267"/>
    </row>
    <row r="276" spans="2:11" ht="12.75" customHeight="1" x14ac:dyDescent="0.2">
      <c r="B276" s="280" t="s">
        <v>160</v>
      </c>
      <c r="C276" s="281"/>
      <c r="D276" s="282"/>
      <c r="E276" s="283" t="s">
        <v>161</v>
      </c>
      <c r="F276" s="284"/>
      <c r="G276" s="283" t="s">
        <v>162</v>
      </c>
      <c r="H276" s="284"/>
      <c r="I276" s="285" t="s">
        <v>163</v>
      </c>
      <c r="J276" s="283" t="s">
        <v>164</v>
      </c>
      <c r="K276" s="284"/>
    </row>
    <row r="277" spans="2:11" ht="12.75" customHeight="1" x14ac:dyDescent="0.2">
      <c r="B277" s="286">
        <v>1</v>
      </c>
      <c r="C277" s="287"/>
      <c r="D277" s="288"/>
      <c r="E277" s="289" t="s">
        <v>359</v>
      </c>
      <c r="F277" s="284"/>
      <c r="G277" s="290">
        <v>3240</v>
      </c>
      <c r="H277" s="284"/>
      <c r="I277" s="291" t="s">
        <v>198</v>
      </c>
      <c r="J277" s="289" t="s">
        <v>360</v>
      </c>
      <c r="K277" s="284"/>
    </row>
    <row r="278" spans="2:11" ht="12.75" customHeight="1" x14ac:dyDescent="0.2">
      <c r="B278" s="286">
        <v>2</v>
      </c>
      <c r="C278" s="287"/>
      <c r="D278" s="288"/>
      <c r="E278" s="289" t="s">
        <v>359</v>
      </c>
      <c r="F278" s="284"/>
      <c r="G278" s="290">
        <v>575.38</v>
      </c>
      <c r="H278" s="284"/>
      <c r="I278" s="291" t="s">
        <v>215</v>
      </c>
      <c r="J278" s="289" t="s">
        <v>360</v>
      </c>
      <c r="K278" s="284"/>
    </row>
    <row r="279" spans="2:11" ht="12.75" customHeight="1" x14ac:dyDescent="0.2">
      <c r="B279" s="286">
        <v>3</v>
      </c>
      <c r="C279" s="287"/>
      <c r="D279" s="288"/>
      <c r="E279" s="289" t="s">
        <v>361</v>
      </c>
      <c r="F279" s="284"/>
      <c r="G279" s="290">
        <v>3520</v>
      </c>
      <c r="H279" s="284"/>
      <c r="I279" s="291" t="s">
        <v>231</v>
      </c>
      <c r="J279" s="289" t="s">
        <v>362</v>
      </c>
      <c r="K279" s="284"/>
    </row>
    <row r="280" spans="2:11" ht="12.75" customHeight="1" x14ac:dyDescent="0.2">
      <c r="B280" s="286">
        <v>4</v>
      </c>
      <c r="C280" s="287"/>
      <c r="D280" s="288"/>
      <c r="E280" s="289" t="s">
        <v>359</v>
      </c>
      <c r="F280" s="284"/>
      <c r="G280" s="290">
        <v>628.14</v>
      </c>
      <c r="H280" s="284"/>
      <c r="I280" s="291" t="s">
        <v>259</v>
      </c>
      <c r="J280" s="289" t="s">
        <v>363</v>
      </c>
      <c r="K280" s="284"/>
    </row>
    <row r="281" spans="2:11" ht="12.75" customHeight="1" x14ac:dyDescent="0.2">
      <c r="B281" s="286">
        <v>5</v>
      </c>
      <c r="C281" s="287"/>
      <c r="D281" s="288"/>
      <c r="E281" s="289" t="s">
        <v>364</v>
      </c>
      <c r="F281" s="284"/>
      <c r="G281" s="290">
        <v>3520</v>
      </c>
      <c r="H281" s="284"/>
      <c r="I281" s="291" t="s">
        <v>186</v>
      </c>
      <c r="J281" s="289" t="s">
        <v>362</v>
      </c>
      <c r="K281" s="284"/>
    </row>
    <row r="282" spans="2:11" ht="12.75" customHeight="1" x14ac:dyDescent="0.2">
      <c r="B282" s="286">
        <v>6</v>
      </c>
      <c r="C282" s="287"/>
      <c r="D282" s="288"/>
      <c r="E282" s="289" t="s">
        <v>359</v>
      </c>
      <c r="F282" s="284"/>
      <c r="G282" s="290">
        <v>576.86</v>
      </c>
      <c r="H282" s="284"/>
      <c r="I282" s="291" t="s">
        <v>303</v>
      </c>
      <c r="J282" s="289" t="s">
        <v>360</v>
      </c>
      <c r="K282" s="284"/>
    </row>
    <row r="283" spans="2:11" ht="12.75" customHeight="1" x14ac:dyDescent="0.2">
      <c r="B283" s="286">
        <v>7</v>
      </c>
      <c r="C283" s="287"/>
      <c r="D283" s="288"/>
      <c r="E283" s="289" t="s">
        <v>364</v>
      </c>
      <c r="F283" s="284"/>
      <c r="G283" s="290">
        <v>6460</v>
      </c>
      <c r="H283" s="284"/>
      <c r="I283" s="291" t="s">
        <v>303</v>
      </c>
      <c r="J283" s="289" t="s">
        <v>362</v>
      </c>
      <c r="K283" s="284"/>
    </row>
    <row r="284" spans="2:11" x14ac:dyDescent="0.2">
      <c r="B284" s="292"/>
      <c r="C284" s="293"/>
      <c r="D284" s="294"/>
      <c r="E284" s="295"/>
      <c r="F284" s="284"/>
      <c r="G284" s="296">
        <v>18520.38</v>
      </c>
      <c r="H284" s="284"/>
      <c r="I284" s="297"/>
      <c r="J284" s="295"/>
      <c r="K284" s="284"/>
    </row>
    <row r="285" spans="2:11" ht="45.6" customHeight="1" x14ac:dyDescent="0.2">
      <c r="B285" s="279" t="s">
        <v>365</v>
      </c>
      <c r="C285" s="279"/>
      <c r="D285" s="267"/>
      <c r="E285" s="267"/>
      <c r="F285" s="267"/>
      <c r="G285" s="267"/>
      <c r="H285" s="267"/>
      <c r="I285" s="267"/>
      <c r="J285" s="267"/>
      <c r="K285" s="267"/>
    </row>
    <row r="286" spans="2:11" ht="12.75" customHeight="1" x14ac:dyDescent="0.2">
      <c r="B286" s="280" t="s">
        <v>160</v>
      </c>
      <c r="C286" s="281"/>
      <c r="D286" s="282"/>
      <c r="E286" s="283" t="s">
        <v>161</v>
      </c>
      <c r="F286" s="284"/>
      <c r="G286" s="283" t="s">
        <v>162</v>
      </c>
      <c r="H286" s="284"/>
      <c r="I286" s="285" t="s">
        <v>163</v>
      </c>
      <c r="J286" s="283" t="s">
        <v>164</v>
      </c>
      <c r="K286" s="284"/>
    </row>
    <row r="287" spans="2:11" ht="12.75" customHeight="1" x14ac:dyDescent="0.2">
      <c r="B287" s="286">
        <v>1</v>
      </c>
      <c r="C287" s="287"/>
      <c r="D287" s="288"/>
      <c r="E287" s="289" t="s">
        <v>366</v>
      </c>
      <c r="F287" s="284"/>
      <c r="G287" s="290">
        <v>410</v>
      </c>
      <c r="H287" s="284"/>
      <c r="I287" s="291" t="s">
        <v>198</v>
      </c>
      <c r="J287" s="289" t="s">
        <v>367</v>
      </c>
      <c r="K287" s="284"/>
    </row>
    <row r="288" spans="2:11" ht="12.75" customHeight="1" x14ac:dyDescent="0.2">
      <c r="B288" s="286">
        <v>2</v>
      </c>
      <c r="C288" s="287"/>
      <c r="D288" s="288"/>
      <c r="E288" s="289" t="s">
        <v>368</v>
      </c>
      <c r="F288" s="284"/>
      <c r="G288" s="290">
        <v>96.09</v>
      </c>
      <c r="H288" s="284"/>
      <c r="I288" s="291" t="s">
        <v>212</v>
      </c>
      <c r="J288" s="289" t="s">
        <v>369</v>
      </c>
      <c r="K288" s="284"/>
    </row>
    <row r="289" spans="2:11" ht="12.75" customHeight="1" x14ac:dyDescent="0.2">
      <c r="B289" s="286">
        <v>3</v>
      </c>
      <c r="C289" s="287"/>
      <c r="D289" s="288"/>
      <c r="E289" s="289" t="s">
        <v>370</v>
      </c>
      <c r="F289" s="284"/>
      <c r="G289" s="290">
        <v>50</v>
      </c>
      <c r="H289" s="284"/>
      <c r="I289" s="291" t="s">
        <v>201</v>
      </c>
      <c r="J289" s="289" t="s">
        <v>371</v>
      </c>
      <c r="K289" s="284"/>
    </row>
    <row r="290" spans="2:11" ht="12.75" customHeight="1" x14ac:dyDescent="0.2">
      <c r="B290" s="286">
        <v>4</v>
      </c>
      <c r="C290" s="287"/>
      <c r="D290" s="288"/>
      <c r="E290" s="289" t="s">
        <v>372</v>
      </c>
      <c r="F290" s="284"/>
      <c r="G290" s="290">
        <v>50</v>
      </c>
      <c r="H290" s="284"/>
      <c r="I290" s="291" t="s">
        <v>259</v>
      </c>
      <c r="J290" s="289" t="s">
        <v>371</v>
      </c>
      <c r="K290" s="284"/>
    </row>
    <row r="291" spans="2:11" ht="12.75" customHeight="1" x14ac:dyDescent="0.2">
      <c r="B291" s="286">
        <v>5</v>
      </c>
      <c r="C291" s="287"/>
      <c r="D291" s="288"/>
      <c r="E291" s="289" t="s">
        <v>373</v>
      </c>
      <c r="F291" s="284"/>
      <c r="G291" s="290">
        <v>50</v>
      </c>
      <c r="H291" s="284"/>
      <c r="I291" s="291" t="s">
        <v>259</v>
      </c>
      <c r="J291" s="289" t="s">
        <v>371</v>
      </c>
      <c r="K291" s="284"/>
    </row>
    <row r="292" spans="2:11" ht="12.75" customHeight="1" x14ac:dyDescent="0.2">
      <c r="B292" s="286">
        <v>6</v>
      </c>
      <c r="C292" s="287"/>
      <c r="D292" s="288"/>
      <c r="E292" s="289" t="s">
        <v>374</v>
      </c>
      <c r="F292" s="284"/>
      <c r="G292" s="290">
        <v>35</v>
      </c>
      <c r="H292" s="284"/>
      <c r="I292" s="291" t="s">
        <v>296</v>
      </c>
      <c r="J292" s="289" t="s">
        <v>375</v>
      </c>
      <c r="K292" s="284"/>
    </row>
    <row r="293" spans="2:11" ht="12.75" customHeight="1" x14ac:dyDescent="0.2">
      <c r="B293" s="286">
        <v>7</v>
      </c>
      <c r="C293" s="287"/>
      <c r="D293" s="288"/>
      <c r="E293" s="289" t="s">
        <v>376</v>
      </c>
      <c r="F293" s="284"/>
      <c r="G293" s="290">
        <v>50</v>
      </c>
      <c r="H293" s="284"/>
      <c r="I293" s="291" t="s">
        <v>299</v>
      </c>
      <c r="J293" s="289" t="s">
        <v>371</v>
      </c>
      <c r="K293" s="284"/>
    </row>
    <row r="294" spans="2:11" ht="12.75" customHeight="1" x14ac:dyDescent="0.2">
      <c r="B294" s="286">
        <v>8</v>
      </c>
      <c r="C294" s="287"/>
      <c r="D294" s="288"/>
      <c r="E294" s="289" t="s">
        <v>377</v>
      </c>
      <c r="F294" s="284"/>
      <c r="G294" s="290">
        <v>50</v>
      </c>
      <c r="H294" s="284"/>
      <c r="I294" s="291" t="s">
        <v>299</v>
      </c>
      <c r="J294" s="289" t="s">
        <v>371</v>
      </c>
      <c r="K294" s="284"/>
    </row>
    <row r="295" spans="2:11" ht="12.75" customHeight="1" x14ac:dyDescent="0.2">
      <c r="B295" s="286">
        <v>9</v>
      </c>
      <c r="C295" s="287"/>
      <c r="D295" s="288"/>
      <c r="E295" s="289" t="s">
        <v>378</v>
      </c>
      <c r="F295" s="284"/>
      <c r="G295" s="290">
        <v>89.32</v>
      </c>
      <c r="H295" s="284"/>
      <c r="I295" s="291" t="s">
        <v>305</v>
      </c>
      <c r="J295" s="289" t="s">
        <v>379</v>
      </c>
      <c r="K295" s="284"/>
    </row>
    <row r="296" spans="2:11" ht="12.75" customHeight="1" x14ac:dyDescent="0.2">
      <c r="B296" s="286">
        <v>10</v>
      </c>
      <c r="C296" s="287"/>
      <c r="D296" s="288"/>
      <c r="E296" s="289" t="s">
        <v>378</v>
      </c>
      <c r="F296" s="284"/>
      <c r="G296" s="290">
        <v>133.97999999999999</v>
      </c>
      <c r="H296" s="284"/>
      <c r="I296" s="291" t="s">
        <v>303</v>
      </c>
      <c r="J296" s="289" t="s">
        <v>379</v>
      </c>
      <c r="K296" s="284"/>
    </row>
    <row r="297" spans="2:11" x14ac:dyDescent="0.2">
      <c r="B297" s="292"/>
      <c r="C297" s="293"/>
      <c r="D297" s="294"/>
      <c r="E297" s="295"/>
      <c r="F297" s="284"/>
      <c r="G297" s="296">
        <v>1014.3900000000001</v>
      </c>
      <c r="H297" s="284"/>
      <c r="I297" s="297"/>
      <c r="J297" s="295"/>
      <c r="K297" s="284"/>
    </row>
    <row r="298" spans="2:11" ht="45.6" customHeight="1" x14ac:dyDescent="0.2">
      <c r="B298" s="279" t="s">
        <v>380</v>
      </c>
      <c r="C298" s="279"/>
      <c r="D298" s="267"/>
      <c r="E298" s="267"/>
      <c r="F298" s="267"/>
      <c r="G298" s="267"/>
      <c r="H298" s="267"/>
      <c r="I298" s="267"/>
      <c r="J298" s="267"/>
      <c r="K298" s="267"/>
    </row>
    <row r="299" spans="2:11" ht="12.75" customHeight="1" x14ac:dyDescent="0.2">
      <c r="B299" s="280" t="s">
        <v>160</v>
      </c>
      <c r="C299" s="281"/>
      <c r="D299" s="282"/>
      <c r="E299" s="283" t="s">
        <v>161</v>
      </c>
      <c r="F299" s="284"/>
      <c r="G299" s="283" t="s">
        <v>162</v>
      </c>
      <c r="H299" s="284"/>
      <c r="I299" s="285" t="s">
        <v>163</v>
      </c>
      <c r="J299" s="283" t="s">
        <v>164</v>
      </c>
      <c r="K299" s="284"/>
    </row>
    <row r="300" spans="2:11" ht="12.75" customHeight="1" x14ac:dyDescent="0.2">
      <c r="B300" s="286">
        <v>1</v>
      </c>
      <c r="C300" s="287"/>
      <c r="D300" s="288"/>
      <c r="E300" s="289" t="s">
        <v>381</v>
      </c>
      <c r="F300" s="284"/>
      <c r="G300" s="290">
        <v>99695</v>
      </c>
      <c r="H300" s="284"/>
      <c r="I300" s="291" t="s">
        <v>382</v>
      </c>
      <c r="J300" s="289" t="s">
        <v>383</v>
      </c>
      <c r="K300" s="284"/>
    </row>
    <row r="301" spans="2:11" x14ac:dyDescent="0.2">
      <c r="B301" s="292"/>
      <c r="C301" s="293"/>
      <c r="D301" s="294"/>
      <c r="E301" s="295"/>
      <c r="F301" s="284"/>
      <c r="G301" s="296">
        <v>99695</v>
      </c>
      <c r="H301" s="284"/>
      <c r="I301" s="297"/>
      <c r="J301" s="295"/>
      <c r="K301" s="284"/>
    </row>
    <row r="302" spans="2:11" ht="45.6" customHeight="1" x14ac:dyDescent="0.2">
      <c r="B302" s="279" t="s">
        <v>384</v>
      </c>
      <c r="C302" s="279"/>
      <c r="D302" s="267"/>
      <c r="E302" s="267"/>
      <c r="F302" s="267"/>
      <c r="G302" s="267"/>
      <c r="H302" s="267"/>
      <c r="I302" s="267"/>
      <c r="J302" s="267"/>
      <c r="K302" s="267"/>
    </row>
    <row r="303" spans="2:11" ht="12.75" customHeight="1" x14ac:dyDescent="0.2">
      <c r="B303" s="280" t="s">
        <v>160</v>
      </c>
      <c r="C303" s="281"/>
      <c r="D303" s="282"/>
      <c r="E303" s="283" t="s">
        <v>161</v>
      </c>
      <c r="F303" s="284"/>
      <c r="G303" s="283" t="s">
        <v>162</v>
      </c>
      <c r="H303" s="284"/>
      <c r="I303" s="285" t="s">
        <v>163</v>
      </c>
      <c r="J303" s="283" t="s">
        <v>164</v>
      </c>
      <c r="K303" s="284"/>
    </row>
    <row r="304" spans="2:11" ht="12.75" customHeight="1" x14ac:dyDescent="0.2">
      <c r="B304" s="286">
        <v>1</v>
      </c>
      <c r="C304" s="287"/>
      <c r="D304" s="288"/>
      <c r="E304" s="289" t="s">
        <v>385</v>
      </c>
      <c r="F304" s="284"/>
      <c r="G304" s="290">
        <v>150</v>
      </c>
      <c r="H304" s="284"/>
      <c r="I304" s="291" t="s">
        <v>177</v>
      </c>
      <c r="J304" s="289" t="s">
        <v>386</v>
      </c>
      <c r="K304" s="284"/>
    </row>
    <row r="305" spans="2:11" ht="12.75" customHeight="1" x14ac:dyDescent="0.2">
      <c r="B305" s="286">
        <v>2</v>
      </c>
      <c r="C305" s="287"/>
      <c r="D305" s="288"/>
      <c r="E305" s="289" t="s">
        <v>385</v>
      </c>
      <c r="F305" s="284"/>
      <c r="G305" s="290">
        <v>150</v>
      </c>
      <c r="H305" s="284"/>
      <c r="I305" s="291" t="s">
        <v>177</v>
      </c>
      <c r="J305" s="289" t="s">
        <v>386</v>
      </c>
      <c r="K305" s="284"/>
    </row>
    <row r="306" spans="2:11" ht="12.75" customHeight="1" x14ac:dyDescent="0.2">
      <c r="B306" s="286">
        <v>3</v>
      </c>
      <c r="C306" s="287"/>
      <c r="D306" s="288"/>
      <c r="E306" s="289" t="s">
        <v>385</v>
      </c>
      <c r="F306" s="284"/>
      <c r="G306" s="290">
        <v>75</v>
      </c>
      <c r="H306" s="284"/>
      <c r="I306" s="291" t="s">
        <v>177</v>
      </c>
      <c r="J306" s="289" t="s">
        <v>386</v>
      </c>
      <c r="K306" s="284"/>
    </row>
    <row r="307" spans="2:11" ht="12.75" customHeight="1" x14ac:dyDescent="0.2">
      <c r="B307" s="286">
        <v>4</v>
      </c>
      <c r="C307" s="287"/>
      <c r="D307" s="288"/>
      <c r="E307" s="289" t="s">
        <v>385</v>
      </c>
      <c r="F307" s="284"/>
      <c r="G307" s="290">
        <v>150</v>
      </c>
      <c r="H307" s="284"/>
      <c r="I307" s="291" t="s">
        <v>177</v>
      </c>
      <c r="J307" s="289" t="s">
        <v>386</v>
      </c>
      <c r="K307" s="284"/>
    </row>
    <row r="308" spans="2:11" ht="12.75" customHeight="1" x14ac:dyDescent="0.2">
      <c r="B308" s="286">
        <v>5</v>
      </c>
      <c r="C308" s="287"/>
      <c r="D308" s="288"/>
      <c r="E308" s="289" t="s">
        <v>385</v>
      </c>
      <c r="F308" s="284"/>
      <c r="G308" s="290">
        <v>150</v>
      </c>
      <c r="H308" s="284"/>
      <c r="I308" s="291" t="s">
        <v>177</v>
      </c>
      <c r="J308" s="289" t="s">
        <v>386</v>
      </c>
      <c r="K308" s="284"/>
    </row>
    <row r="309" spans="2:11" x14ac:dyDescent="0.2">
      <c r="B309" s="292"/>
      <c r="C309" s="293"/>
      <c r="D309" s="294"/>
      <c r="E309" s="295"/>
      <c r="F309" s="284"/>
      <c r="G309" s="296">
        <v>675</v>
      </c>
      <c r="H309" s="284"/>
      <c r="I309" s="297"/>
      <c r="J309" s="295"/>
      <c r="K309" s="284"/>
    </row>
    <row r="310" spans="2:11" ht="45.6" customHeight="1" x14ac:dyDescent="0.2">
      <c r="B310" s="279" t="s">
        <v>387</v>
      </c>
      <c r="C310" s="279"/>
      <c r="D310" s="267"/>
      <c r="E310" s="267"/>
      <c r="F310" s="267"/>
      <c r="G310" s="267"/>
      <c r="H310" s="267"/>
      <c r="I310" s="267"/>
      <c r="J310" s="267"/>
      <c r="K310" s="267"/>
    </row>
    <row r="311" spans="2:11" ht="12.75" customHeight="1" x14ac:dyDescent="0.2">
      <c r="B311" s="280" t="s">
        <v>160</v>
      </c>
      <c r="C311" s="281"/>
      <c r="D311" s="282"/>
      <c r="E311" s="283" t="s">
        <v>161</v>
      </c>
      <c r="F311" s="284"/>
      <c r="G311" s="283" t="s">
        <v>162</v>
      </c>
      <c r="H311" s="284"/>
      <c r="I311" s="285" t="s">
        <v>163</v>
      </c>
      <c r="J311" s="283" t="s">
        <v>164</v>
      </c>
      <c r="K311" s="284"/>
    </row>
    <row r="312" spans="2:11" ht="12.75" customHeight="1" x14ac:dyDescent="0.2">
      <c r="B312" s="286">
        <v>1</v>
      </c>
      <c r="C312" s="287"/>
      <c r="D312" s="288"/>
      <c r="E312" s="289" t="s">
        <v>388</v>
      </c>
      <c r="F312" s="284"/>
      <c r="G312" s="290">
        <v>231.4</v>
      </c>
      <c r="H312" s="284"/>
      <c r="I312" s="291" t="s">
        <v>198</v>
      </c>
      <c r="J312" s="289" t="s">
        <v>389</v>
      </c>
      <c r="K312" s="284"/>
    </row>
    <row r="313" spans="2:11" ht="12.75" customHeight="1" x14ac:dyDescent="0.2">
      <c r="B313" s="286">
        <v>2</v>
      </c>
      <c r="C313" s="287"/>
      <c r="D313" s="288"/>
      <c r="E313" s="289" t="s">
        <v>388</v>
      </c>
      <c r="F313" s="284"/>
      <c r="G313" s="290">
        <v>130</v>
      </c>
      <c r="H313" s="284"/>
      <c r="I313" s="291" t="s">
        <v>198</v>
      </c>
      <c r="J313" s="289" t="s">
        <v>390</v>
      </c>
      <c r="K313" s="284"/>
    </row>
    <row r="314" spans="2:11" ht="12.75" customHeight="1" x14ac:dyDescent="0.2">
      <c r="B314" s="286">
        <v>3</v>
      </c>
      <c r="C314" s="287"/>
      <c r="D314" s="288"/>
      <c r="E314" s="289" t="s">
        <v>388</v>
      </c>
      <c r="F314" s="284"/>
      <c r="G314" s="290">
        <v>124.8</v>
      </c>
      <c r="H314" s="284"/>
      <c r="I314" s="291" t="s">
        <v>198</v>
      </c>
      <c r="J314" s="289" t="s">
        <v>391</v>
      </c>
      <c r="K314" s="284"/>
    </row>
    <row r="315" spans="2:11" ht="12.75" customHeight="1" x14ac:dyDescent="0.2">
      <c r="B315" s="286">
        <v>4</v>
      </c>
      <c r="C315" s="287"/>
      <c r="D315" s="288"/>
      <c r="E315" s="289" t="s">
        <v>388</v>
      </c>
      <c r="F315" s="284"/>
      <c r="G315" s="290">
        <v>117.7</v>
      </c>
      <c r="H315" s="284"/>
      <c r="I315" s="291" t="s">
        <v>198</v>
      </c>
      <c r="J315" s="289" t="s">
        <v>392</v>
      </c>
      <c r="K315" s="284"/>
    </row>
    <row r="316" spans="2:11" ht="12.75" customHeight="1" x14ac:dyDescent="0.2">
      <c r="B316" s="286">
        <v>5</v>
      </c>
      <c r="C316" s="287"/>
      <c r="D316" s="288"/>
      <c r="E316" s="289" t="s">
        <v>388</v>
      </c>
      <c r="F316" s="284"/>
      <c r="G316" s="290">
        <v>150.19999999999999</v>
      </c>
      <c r="H316" s="284"/>
      <c r="I316" s="291" t="s">
        <v>393</v>
      </c>
      <c r="J316" s="289" t="s">
        <v>392</v>
      </c>
      <c r="K316" s="284"/>
    </row>
    <row r="317" spans="2:11" ht="12.75" customHeight="1" x14ac:dyDescent="0.2">
      <c r="B317" s="286">
        <v>6</v>
      </c>
      <c r="C317" s="287"/>
      <c r="D317" s="288"/>
      <c r="E317" s="289" t="s">
        <v>388</v>
      </c>
      <c r="F317" s="284"/>
      <c r="G317" s="290">
        <v>210.8</v>
      </c>
      <c r="H317" s="284"/>
      <c r="I317" s="291" t="s">
        <v>393</v>
      </c>
      <c r="J317" s="289" t="s">
        <v>392</v>
      </c>
      <c r="K317" s="284"/>
    </row>
    <row r="318" spans="2:11" ht="12.75" customHeight="1" x14ac:dyDescent="0.2">
      <c r="B318" s="286">
        <v>7</v>
      </c>
      <c r="C318" s="287"/>
      <c r="D318" s="288"/>
      <c r="E318" s="289" t="s">
        <v>388</v>
      </c>
      <c r="F318" s="284"/>
      <c r="G318" s="290">
        <v>34.1</v>
      </c>
      <c r="H318" s="284"/>
      <c r="I318" s="291" t="s">
        <v>393</v>
      </c>
      <c r="J318" s="289" t="s">
        <v>392</v>
      </c>
      <c r="K318" s="284"/>
    </row>
    <row r="319" spans="2:11" ht="12.75" customHeight="1" x14ac:dyDescent="0.2">
      <c r="B319" s="286">
        <v>8</v>
      </c>
      <c r="C319" s="287"/>
      <c r="D319" s="288"/>
      <c r="E319" s="289" t="s">
        <v>388</v>
      </c>
      <c r="F319" s="284"/>
      <c r="G319" s="290">
        <v>277.60000000000002</v>
      </c>
      <c r="H319" s="284"/>
      <c r="I319" s="291" t="s">
        <v>393</v>
      </c>
      <c r="J319" s="289" t="s">
        <v>392</v>
      </c>
      <c r="K319" s="284"/>
    </row>
    <row r="320" spans="2:11" ht="12.75" customHeight="1" x14ac:dyDescent="0.2">
      <c r="B320" s="286">
        <v>9</v>
      </c>
      <c r="C320" s="287"/>
      <c r="D320" s="288"/>
      <c r="E320" s="289" t="s">
        <v>388</v>
      </c>
      <c r="F320" s="284"/>
      <c r="G320" s="290">
        <v>27.2</v>
      </c>
      <c r="H320" s="284"/>
      <c r="I320" s="291" t="s">
        <v>393</v>
      </c>
      <c r="J320" s="289" t="s">
        <v>394</v>
      </c>
      <c r="K320" s="284"/>
    </row>
    <row r="321" spans="2:11" ht="12.75" customHeight="1" x14ac:dyDescent="0.2">
      <c r="B321" s="286">
        <v>10</v>
      </c>
      <c r="C321" s="287"/>
      <c r="D321" s="288"/>
      <c r="E321" s="289" t="s">
        <v>388</v>
      </c>
      <c r="F321" s="284"/>
      <c r="G321" s="290">
        <v>184.4</v>
      </c>
      <c r="H321" s="284"/>
      <c r="I321" s="291" t="s">
        <v>393</v>
      </c>
      <c r="J321" s="289" t="s">
        <v>395</v>
      </c>
      <c r="K321" s="284"/>
    </row>
    <row r="322" spans="2:11" ht="12.75" customHeight="1" x14ac:dyDescent="0.2">
      <c r="B322" s="286">
        <v>11</v>
      </c>
      <c r="C322" s="287"/>
      <c r="D322" s="288"/>
      <c r="E322" s="289" t="s">
        <v>388</v>
      </c>
      <c r="F322" s="284"/>
      <c r="G322" s="290">
        <v>223.2</v>
      </c>
      <c r="H322" s="284"/>
      <c r="I322" s="291" t="s">
        <v>393</v>
      </c>
      <c r="J322" s="289" t="s">
        <v>390</v>
      </c>
      <c r="K322" s="284"/>
    </row>
    <row r="323" spans="2:11" ht="12.75" customHeight="1" x14ac:dyDescent="0.2">
      <c r="B323" s="286">
        <v>12</v>
      </c>
      <c r="C323" s="287"/>
      <c r="D323" s="288"/>
      <c r="E323" s="289" t="s">
        <v>388</v>
      </c>
      <c r="F323" s="284"/>
      <c r="G323" s="290">
        <v>108.1</v>
      </c>
      <c r="H323" s="284"/>
      <c r="I323" s="291" t="s">
        <v>393</v>
      </c>
      <c r="J323" s="289" t="s">
        <v>390</v>
      </c>
      <c r="K323" s="284"/>
    </row>
    <row r="324" spans="2:11" ht="12.75" customHeight="1" x14ac:dyDescent="0.2">
      <c r="B324" s="286">
        <v>13</v>
      </c>
      <c r="C324" s="287"/>
      <c r="D324" s="288"/>
      <c r="E324" s="289" t="s">
        <v>388</v>
      </c>
      <c r="F324" s="284"/>
      <c r="G324" s="290">
        <v>225.4</v>
      </c>
      <c r="H324" s="284"/>
      <c r="I324" s="291" t="s">
        <v>393</v>
      </c>
      <c r="J324" s="289" t="s">
        <v>395</v>
      </c>
      <c r="K324" s="284"/>
    </row>
    <row r="325" spans="2:11" ht="12.75" customHeight="1" x14ac:dyDescent="0.2">
      <c r="B325" s="286">
        <v>14</v>
      </c>
      <c r="C325" s="287"/>
      <c r="D325" s="288"/>
      <c r="E325" s="289" t="s">
        <v>396</v>
      </c>
      <c r="F325" s="284"/>
      <c r="G325" s="290">
        <v>226.3</v>
      </c>
      <c r="H325" s="284"/>
      <c r="I325" s="291" t="s">
        <v>397</v>
      </c>
      <c r="J325" s="289" t="s">
        <v>398</v>
      </c>
      <c r="K325" s="284"/>
    </row>
    <row r="326" spans="2:11" ht="12.75" customHeight="1" x14ac:dyDescent="0.2">
      <c r="B326" s="286">
        <v>15</v>
      </c>
      <c r="C326" s="287"/>
      <c r="D326" s="288"/>
      <c r="E326" s="289" t="s">
        <v>399</v>
      </c>
      <c r="F326" s="284"/>
      <c r="G326" s="290">
        <v>536.4</v>
      </c>
      <c r="H326" s="284"/>
      <c r="I326" s="291" t="s">
        <v>229</v>
      </c>
      <c r="J326" s="289" t="s">
        <v>400</v>
      </c>
      <c r="K326" s="284"/>
    </row>
    <row r="327" spans="2:11" ht="12.75" customHeight="1" x14ac:dyDescent="0.2">
      <c r="B327" s="286">
        <v>16</v>
      </c>
      <c r="C327" s="287"/>
      <c r="D327" s="288"/>
      <c r="E327" s="289" t="s">
        <v>401</v>
      </c>
      <c r="F327" s="284"/>
      <c r="G327" s="290">
        <v>123.5</v>
      </c>
      <c r="H327" s="284"/>
      <c r="I327" s="291" t="s">
        <v>231</v>
      </c>
      <c r="J327" s="289" t="s">
        <v>402</v>
      </c>
      <c r="K327" s="284"/>
    </row>
    <row r="328" spans="2:11" ht="12.75" customHeight="1" x14ac:dyDescent="0.2">
      <c r="B328" s="286">
        <v>17</v>
      </c>
      <c r="C328" s="287"/>
      <c r="D328" s="288"/>
      <c r="E328" s="289" t="s">
        <v>399</v>
      </c>
      <c r="F328" s="284"/>
      <c r="G328" s="290">
        <v>6506</v>
      </c>
      <c r="H328" s="284"/>
      <c r="I328" s="291" t="s">
        <v>188</v>
      </c>
      <c r="J328" s="289" t="s">
        <v>400</v>
      </c>
      <c r="K328" s="284"/>
    </row>
    <row r="329" spans="2:11" ht="12.75" customHeight="1" x14ac:dyDescent="0.2">
      <c r="B329" s="286">
        <v>18</v>
      </c>
      <c r="C329" s="287"/>
      <c r="D329" s="288"/>
      <c r="E329" s="289" t="s">
        <v>403</v>
      </c>
      <c r="F329" s="284"/>
      <c r="G329" s="290">
        <v>210</v>
      </c>
      <c r="H329" s="284"/>
      <c r="I329" s="291" t="s">
        <v>166</v>
      </c>
      <c r="J329" s="289" t="s">
        <v>390</v>
      </c>
      <c r="K329" s="284"/>
    </row>
    <row r="330" spans="2:11" ht="12.75" customHeight="1" x14ac:dyDescent="0.2">
      <c r="B330" s="286">
        <v>19</v>
      </c>
      <c r="C330" s="287"/>
      <c r="D330" s="288"/>
      <c r="E330" s="289" t="s">
        <v>388</v>
      </c>
      <c r="F330" s="284"/>
      <c r="G330" s="290">
        <v>80.5</v>
      </c>
      <c r="H330" s="284"/>
      <c r="I330" s="291" t="s">
        <v>259</v>
      </c>
      <c r="J330" s="289" t="s">
        <v>404</v>
      </c>
      <c r="K330" s="284"/>
    </row>
    <row r="331" spans="2:11" ht="12.75" customHeight="1" x14ac:dyDescent="0.2">
      <c r="B331" s="286">
        <v>20</v>
      </c>
      <c r="C331" s="287"/>
      <c r="D331" s="288"/>
      <c r="E331" s="289" t="s">
        <v>388</v>
      </c>
      <c r="F331" s="284"/>
      <c r="G331" s="290">
        <v>79.7</v>
      </c>
      <c r="H331" s="284"/>
      <c r="I331" s="291" t="s">
        <v>259</v>
      </c>
      <c r="J331" s="289" t="s">
        <v>404</v>
      </c>
      <c r="K331" s="284"/>
    </row>
    <row r="332" spans="2:11" ht="12.75" customHeight="1" x14ac:dyDescent="0.2">
      <c r="B332" s="286">
        <v>21</v>
      </c>
      <c r="C332" s="287"/>
      <c r="D332" s="288"/>
      <c r="E332" s="289" t="s">
        <v>388</v>
      </c>
      <c r="F332" s="284"/>
      <c r="G332" s="290">
        <v>372.2</v>
      </c>
      <c r="H332" s="284"/>
      <c r="I332" s="291" t="s">
        <v>259</v>
      </c>
      <c r="J332" s="289" t="s">
        <v>389</v>
      </c>
      <c r="K332" s="284"/>
    </row>
    <row r="333" spans="2:11" ht="12.75" customHeight="1" x14ac:dyDescent="0.2">
      <c r="B333" s="286">
        <v>22</v>
      </c>
      <c r="C333" s="287"/>
      <c r="D333" s="288"/>
      <c r="E333" s="289" t="s">
        <v>388</v>
      </c>
      <c r="F333" s="284"/>
      <c r="G333" s="290">
        <v>234.5</v>
      </c>
      <c r="H333" s="284"/>
      <c r="I333" s="291" t="s">
        <v>259</v>
      </c>
      <c r="J333" s="289" t="s">
        <v>389</v>
      </c>
      <c r="K333" s="284"/>
    </row>
    <row r="334" spans="2:11" ht="12.75" customHeight="1" x14ac:dyDescent="0.2">
      <c r="B334" s="286">
        <v>23</v>
      </c>
      <c r="C334" s="287"/>
      <c r="D334" s="288"/>
      <c r="E334" s="289" t="s">
        <v>388</v>
      </c>
      <c r="F334" s="284"/>
      <c r="G334" s="290">
        <v>179.8</v>
      </c>
      <c r="H334" s="284"/>
      <c r="I334" s="291" t="s">
        <v>259</v>
      </c>
      <c r="J334" s="289" t="s">
        <v>389</v>
      </c>
      <c r="K334" s="284"/>
    </row>
    <row r="335" spans="2:11" ht="12.75" customHeight="1" x14ac:dyDescent="0.2">
      <c r="B335" s="286">
        <v>24</v>
      </c>
      <c r="C335" s="287"/>
      <c r="D335" s="288"/>
      <c r="E335" s="289" t="s">
        <v>388</v>
      </c>
      <c r="F335" s="284"/>
      <c r="G335" s="290">
        <v>428.4</v>
      </c>
      <c r="H335" s="284"/>
      <c r="I335" s="291" t="s">
        <v>259</v>
      </c>
      <c r="J335" s="289" t="s">
        <v>389</v>
      </c>
      <c r="K335" s="284"/>
    </row>
    <row r="336" spans="2:11" ht="12.75" customHeight="1" x14ac:dyDescent="0.2">
      <c r="B336" s="286">
        <v>25</v>
      </c>
      <c r="C336" s="287"/>
      <c r="D336" s="288"/>
      <c r="E336" s="289" t="s">
        <v>388</v>
      </c>
      <c r="F336" s="284"/>
      <c r="G336" s="290">
        <v>136.19999999999999</v>
      </c>
      <c r="H336" s="284"/>
      <c r="I336" s="291" t="s">
        <v>259</v>
      </c>
      <c r="J336" s="289" t="s">
        <v>390</v>
      </c>
      <c r="K336" s="284"/>
    </row>
    <row r="337" spans="2:11" ht="12.75" customHeight="1" x14ac:dyDescent="0.2">
      <c r="B337" s="286">
        <v>26</v>
      </c>
      <c r="C337" s="287"/>
      <c r="D337" s="288"/>
      <c r="E337" s="289" t="s">
        <v>388</v>
      </c>
      <c r="F337" s="284"/>
      <c r="G337" s="290">
        <v>277</v>
      </c>
      <c r="H337" s="284"/>
      <c r="I337" s="291" t="s">
        <v>259</v>
      </c>
      <c r="J337" s="289" t="s">
        <v>405</v>
      </c>
      <c r="K337" s="284"/>
    </row>
    <row r="338" spans="2:11" ht="12.75" customHeight="1" x14ac:dyDescent="0.2">
      <c r="B338" s="286">
        <v>27</v>
      </c>
      <c r="C338" s="287"/>
      <c r="D338" s="288"/>
      <c r="E338" s="289" t="s">
        <v>388</v>
      </c>
      <c r="F338" s="284"/>
      <c r="G338" s="290">
        <v>68.2</v>
      </c>
      <c r="H338" s="284"/>
      <c r="I338" s="291" t="s">
        <v>259</v>
      </c>
      <c r="J338" s="289" t="s">
        <v>406</v>
      </c>
      <c r="K338" s="284"/>
    </row>
    <row r="339" spans="2:11" ht="12.75" customHeight="1" x14ac:dyDescent="0.2">
      <c r="B339" s="286">
        <v>28</v>
      </c>
      <c r="C339" s="287"/>
      <c r="D339" s="288"/>
      <c r="E339" s="289" t="s">
        <v>388</v>
      </c>
      <c r="F339" s="284"/>
      <c r="G339" s="290">
        <v>101.4</v>
      </c>
      <c r="H339" s="284"/>
      <c r="I339" s="291" t="s">
        <v>259</v>
      </c>
      <c r="J339" s="289" t="s">
        <v>407</v>
      </c>
      <c r="K339" s="284"/>
    </row>
    <row r="340" spans="2:11" ht="12.75" customHeight="1" x14ac:dyDescent="0.2">
      <c r="B340" s="286">
        <v>29</v>
      </c>
      <c r="C340" s="287"/>
      <c r="D340" s="288"/>
      <c r="E340" s="289" t="s">
        <v>408</v>
      </c>
      <c r="F340" s="284"/>
      <c r="G340" s="290">
        <v>175.5</v>
      </c>
      <c r="H340" s="284"/>
      <c r="I340" s="291" t="s">
        <v>259</v>
      </c>
      <c r="J340" s="289" t="s">
        <v>409</v>
      </c>
      <c r="K340" s="284"/>
    </row>
    <row r="341" spans="2:11" ht="12.75" customHeight="1" x14ac:dyDescent="0.2">
      <c r="B341" s="286">
        <v>30</v>
      </c>
      <c r="C341" s="287"/>
      <c r="D341" s="288"/>
      <c r="E341" s="289" t="s">
        <v>410</v>
      </c>
      <c r="F341" s="284"/>
      <c r="G341" s="290">
        <v>88.5</v>
      </c>
      <c r="H341" s="284"/>
      <c r="I341" s="291" t="s">
        <v>259</v>
      </c>
      <c r="J341" s="289" t="s">
        <v>411</v>
      </c>
      <c r="K341" s="284"/>
    </row>
    <row r="342" spans="2:11" ht="12.75" customHeight="1" x14ac:dyDescent="0.2">
      <c r="B342" s="286">
        <v>31</v>
      </c>
      <c r="C342" s="287"/>
      <c r="D342" s="288"/>
      <c r="E342" s="289" t="s">
        <v>412</v>
      </c>
      <c r="F342" s="284"/>
      <c r="G342" s="290">
        <v>45.4</v>
      </c>
      <c r="H342" s="284"/>
      <c r="I342" s="291" t="s">
        <v>274</v>
      </c>
      <c r="J342" s="289" t="s">
        <v>413</v>
      </c>
      <c r="K342" s="284"/>
    </row>
    <row r="343" spans="2:11" ht="12.75" customHeight="1" x14ac:dyDescent="0.2">
      <c r="B343" s="286">
        <v>32</v>
      </c>
      <c r="C343" s="287"/>
      <c r="D343" s="288"/>
      <c r="E343" s="289" t="s">
        <v>388</v>
      </c>
      <c r="F343" s="284"/>
      <c r="G343" s="290">
        <v>261.5</v>
      </c>
      <c r="H343" s="284"/>
      <c r="I343" s="291" t="s">
        <v>274</v>
      </c>
      <c r="J343" s="289" t="s">
        <v>414</v>
      </c>
      <c r="K343" s="284"/>
    </row>
    <row r="344" spans="2:11" ht="12.75" customHeight="1" x14ac:dyDescent="0.2">
      <c r="B344" s="286">
        <v>33</v>
      </c>
      <c r="C344" s="287"/>
      <c r="D344" s="288"/>
      <c r="E344" s="289" t="s">
        <v>388</v>
      </c>
      <c r="F344" s="284"/>
      <c r="G344" s="290">
        <v>109</v>
      </c>
      <c r="H344" s="284"/>
      <c r="I344" s="291" t="s">
        <v>274</v>
      </c>
      <c r="J344" s="289" t="s">
        <v>414</v>
      </c>
      <c r="K344" s="284"/>
    </row>
    <row r="345" spans="2:11" ht="12.75" customHeight="1" x14ac:dyDescent="0.2">
      <c r="B345" s="286">
        <v>34</v>
      </c>
      <c r="C345" s="287"/>
      <c r="D345" s="288"/>
      <c r="E345" s="289" t="s">
        <v>388</v>
      </c>
      <c r="F345" s="284"/>
      <c r="G345" s="290">
        <v>134.69999999999999</v>
      </c>
      <c r="H345" s="284"/>
      <c r="I345" s="291" t="s">
        <v>274</v>
      </c>
      <c r="J345" s="289" t="s">
        <v>395</v>
      </c>
      <c r="K345" s="284"/>
    </row>
    <row r="346" spans="2:11" ht="12.75" customHeight="1" x14ac:dyDescent="0.2">
      <c r="B346" s="286">
        <v>35</v>
      </c>
      <c r="C346" s="287"/>
      <c r="D346" s="288"/>
      <c r="E346" s="289" t="s">
        <v>388</v>
      </c>
      <c r="F346" s="284"/>
      <c r="G346" s="290">
        <v>127.1</v>
      </c>
      <c r="H346" s="284"/>
      <c r="I346" s="291" t="s">
        <v>274</v>
      </c>
      <c r="J346" s="289" t="s">
        <v>395</v>
      </c>
      <c r="K346" s="284"/>
    </row>
    <row r="347" spans="2:11" ht="12.75" customHeight="1" x14ac:dyDescent="0.2">
      <c r="B347" s="286">
        <v>36</v>
      </c>
      <c r="C347" s="287"/>
      <c r="D347" s="288"/>
      <c r="E347" s="289" t="s">
        <v>388</v>
      </c>
      <c r="F347" s="284"/>
      <c r="G347" s="290">
        <v>694.3</v>
      </c>
      <c r="H347" s="284"/>
      <c r="I347" s="291" t="s">
        <v>186</v>
      </c>
      <c r="J347" s="289" t="s">
        <v>407</v>
      </c>
      <c r="K347" s="284"/>
    </row>
    <row r="348" spans="2:11" ht="12.75" customHeight="1" x14ac:dyDescent="0.2">
      <c r="B348" s="286">
        <v>37</v>
      </c>
      <c r="C348" s="287"/>
      <c r="D348" s="288"/>
      <c r="E348" s="289" t="s">
        <v>415</v>
      </c>
      <c r="F348" s="284"/>
      <c r="G348" s="290">
        <v>113.9</v>
      </c>
      <c r="H348" s="284"/>
      <c r="I348" s="291" t="s">
        <v>186</v>
      </c>
      <c r="J348" s="289" t="s">
        <v>416</v>
      </c>
      <c r="K348" s="284"/>
    </row>
    <row r="349" spans="2:11" ht="12.75" customHeight="1" x14ac:dyDescent="0.2">
      <c r="B349" s="286">
        <v>38</v>
      </c>
      <c r="C349" s="287"/>
      <c r="D349" s="288"/>
      <c r="E349" s="289" t="s">
        <v>417</v>
      </c>
      <c r="F349" s="284"/>
      <c r="G349" s="290">
        <v>2827.1</v>
      </c>
      <c r="H349" s="284"/>
      <c r="I349" s="291" t="s">
        <v>278</v>
      </c>
      <c r="J349" s="289" t="s">
        <v>400</v>
      </c>
      <c r="K349" s="284"/>
    </row>
    <row r="350" spans="2:11" ht="12.75" customHeight="1" x14ac:dyDescent="0.2">
      <c r="B350" s="286">
        <v>39</v>
      </c>
      <c r="C350" s="287"/>
      <c r="D350" s="288"/>
      <c r="E350" s="289" t="s">
        <v>418</v>
      </c>
      <c r="F350" s="284"/>
      <c r="G350" s="290">
        <v>257.83</v>
      </c>
      <c r="H350" s="284"/>
      <c r="I350" s="291" t="s">
        <v>174</v>
      </c>
      <c r="J350" s="289" t="s">
        <v>175</v>
      </c>
      <c r="K350" s="284"/>
    </row>
    <row r="351" spans="2:11" ht="12.75" customHeight="1" x14ac:dyDescent="0.2">
      <c r="B351" s="286">
        <v>40</v>
      </c>
      <c r="C351" s="287"/>
      <c r="D351" s="288"/>
      <c r="E351" s="289" t="s">
        <v>419</v>
      </c>
      <c r="F351" s="284"/>
      <c r="G351" s="290">
        <v>89</v>
      </c>
      <c r="H351" s="284"/>
      <c r="I351" s="291" t="s">
        <v>295</v>
      </c>
      <c r="J351" s="289" t="s">
        <v>420</v>
      </c>
      <c r="K351" s="284"/>
    </row>
    <row r="352" spans="2:11" ht="12.75" customHeight="1" x14ac:dyDescent="0.2">
      <c r="B352" s="286">
        <v>41</v>
      </c>
      <c r="C352" s="287"/>
      <c r="D352" s="288"/>
      <c r="E352" s="289" t="s">
        <v>421</v>
      </c>
      <c r="F352" s="284"/>
      <c r="G352" s="290">
        <v>133.69999999999999</v>
      </c>
      <c r="H352" s="284"/>
      <c r="I352" s="291" t="s">
        <v>295</v>
      </c>
      <c r="J352" s="289" t="s">
        <v>422</v>
      </c>
      <c r="K352" s="284"/>
    </row>
    <row r="353" spans="2:11" ht="12.75" customHeight="1" x14ac:dyDescent="0.2">
      <c r="B353" s="286">
        <v>42</v>
      </c>
      <c r="C353" s="287"/>
      <c r="D353" s="288"/>
      <c r="E353" s="289" t="s">
        <v>423</v>
      </c>
      <c r="F353" s="284"/>
      <c r="G353" s="290">
        <v>152.4</v>
      </c>
      <c r="H353" s="284"/>
      <c r="I353" s="291" t="s">
        <v>177</v>
      </c>
      <c r="J353" s="289" t="s">
        <v>392</v>
      </c>
      <c r="K353" s="284"/>
    </row>
    <row r="354" spans="2:11" ht="12.75" customHeight="1" x14ac:dyDescent="0.2">
      <c r="B354" s="286">
        <v>43</v>
      </c>
      <c r="C354" s="287"/>
      <c r="D354" s="288"/>
      <c r="E354" s="289" t="s">
        <v>423</v>
      </c>
      <c r="F354" s="284"/>
      <c r="G354" s="290">
        <v>34.1</v>
      </c>
      <c r="H354" s="284"/>
      <c r="I354" s="291" t="s">
        <v>177</v>
      </c>
      <c r="J354" s="289" t="s">
        <v>392</v>
      </c>
      <c r="K354" s="284"/>
    </row>
    <row r="355" spans="2:11" ht="12.75" customHeight="1" x14ac:dyDescent="0.2">
      <c r="B355" s="286">
        <v>44</v>
      </c>
      <c r="C355" s="287"/>
      <c r="D355" s="288"/>
      <c r="E355" s="289" t="s">
        <v>423</v>
      </c>
      <c r="F355" s="284"/>
      <c r="G355" s="290">
        <v>55</v>
      </c>
      <c r="H355" s="284"/>
      <c r="I355" s="291" t="s">
        <v>424</v>
      </c>
      <c r="J355" s="289" t="s">
        <v>392</v>
      </c>
      <c r="K355" s="284"/>
    </row>
    <row r="356" spans="2:11" ht="12.75" customHeight="1" x14ac:dyDescent="0.2">
      <c r="B356" s="286">
        <v>45</v>
      </c>
      <c r="C356" s="287"/>
      <c r="D356" s="288"/>
      <c r="E356" s="289" t="s">
        <v>423</v>
      </c>
      <c r="F356" s="284"/>
      <c r="G356" s="290">
        <v>21.5</v>
      </c>
      <c r="H356" s="284"/>
      <c r="I356" s="291" t="s">
        <v>424</v>
      </c>
      <c r="J356" s="289" t="s">
        <v>392</v>
      </c>
      <c r="K356" s="284"/>
    </row>
    <row r="357" spans="2:11" ht="12.75" customHeight="1" x14ac:dyDescent="0.2">
      <c r="B357" s="286">
        <v>46</v>
      </c>
      <c r="C357" s="287"/>
      <c r="D357" s="288"/>
      <c r="E357" s="289" t="s">
        <v>423</v>
      </c>
      <c r="F357" s="284"/>
      <c r="G357" s="290">
        <v>138.5</v>
      </c>
      <c r="H357" s="284"/>
      <c r="I357" s="291" t="s">
        <v>424</v>
      </c>
      <c r="J357" s="289" t="s">
        <v>392</v>
      </c>
      <c r="K357" s="284"/>
    </row>
    <row r="358" spans="2:11" ht="12.75" customHeight="1" x14ac:dyDescent="0.2">
      <c r="B358" s="286">
        <v>47</v>
      </c>
      <c r="C358" s="287"/>
      <c r="D358" s="288"/>
      <c r="E358" s="289" t="s">
        <v>423</v>
      </c>
      <c r="F358" s="284"/>
      <c r="G358" s="290">
        <v>293.3</v>
      </c>
      <c r="H358" s="284"/>
      <c r="I358" s="291" t="s">
        <v>424</v>
      </c>
      <c r="J358" s="289" t="s">
        <v>392</v>
      </c>
      <c r="K358" s="284"/>
    </row>
    <row r="359" spans="2:11" ht="12.75" customHeight="1" x14ac:dyDescent="0.2">
      <c r="B359" s="286">
        <v>48</v>
      </c>
      <c r="C359" s="287"/>
      <c r="D359" s="288"/>
      <c r="E359" s="289" t="s">
        <v>423</v>
      </c>
      <c r="F359" s="284"/>
      <c r="G359" s="290">
        <v>51.1</v>
      </c>
      <c r="H359" s="284"/>
      <c r="I359" s="291" t="s">
        <v>424</v>
      </c>
      <c r="J359" s="289" t="s">
        <v>394</v>
      </c>
      <c r="K359" s="284"/>
    </row>
    <row r="360" spans="2:11" ht="12.75" customHeight="1" x14ac:dyDescent="0.2">
      <c r="B360" s="286">
        <v>49</v>
      </c>
      <c r="C360" s="287"/>
      <c r="D360" s="288"/>
      <c r="E360" s="289" t="s">
        <v>423</v>
      </c>
      <c r="F360" s="284"/>
      <c r="G360" s="290">
        <v>168.4</v>
      </c>
      <c r="H360" s="284"/>
      <c r="I360" s="291" t="s">
        <v>424</v>
      </c>
      <c r="J360" s="289" t="s">
        <v>394</v>
      </c>
      <c r="K360" s="284"/>
    </row>
    <row r="361" spans="2:11" ht="12.75" customHeight="1" x14ac:dyDescent="0.2">
      <c r="B361" s="286">
        <v>50</v>
      </c>
      <c r="C361" s="287"/>
      <c r="D361" s="288"/>
      <c r="E361" s="289" t="s">
        <v>423</v>
      </c>
      <c r="F361" s="284"/>
      <c r="G361" s="290">
        <v>26.7</v>
      </c>
      <c r="H361" s="284"/>
      <c r="I361" s="291" t="s">
        <v>424</v>
      </c>
      <c r="J361" s="289" t="s">
        <v>394</v>
      </c>
      <c r="K361" s="284"/>
    </row>
    <row r="362" spans="2:11" ht="12.75" customHeight="1" x14ac:dyDescent="0.2">
      <c r="B362" s="286">
        <v>51</v>
      </c>
      <c r="C362" s="287"/>
      <c r="D362" s="288"/>
      <c r="E362" s="289" t="s">
        <v>423</v>
      </c>
      <c r="F362" s="284"/>
      <c r="G362" s="290">
        <v>233.5</v>
      </c>
      <c r="H362" s="284"/>
      <c r="I362" s="291" t="s">
        <v>424</v>
      </c>
      <c r="J362" s="289" t="s">
        <v>390</v>
      </c>
      <c r="K362" s="284"/>
    </row>
    <row r="363" spans="2:11" ht="12.75" customHeight="1" x14ac:dyDescent="0.2">
      <c r="B363" s="286">
        <v>52</v>
      </c>
      <c r="C363" s="287"/>
      <c r="D363" s="288"/>
      <c r="E363" s="289" t="s">
        <v>423</v>
      </c>
      <c r="F363" s="284"/>
      <c r="G363" s="290">
        <v>47.5</v>
      </c>
      <c r="H363" s="284"/>
      <c r="I363" s="291" t="s">
        <v>424</v>
      </c>
      <c r="J363" s="289" t="s">
        <v>390</v>
      </c>
      <c r="K363" s="284"/>
    </row>
    <row r="364" spans="2:11" ht="12.75" customHeight="1" x14ac:dyDescent="0.2">
      <c r="B364" s="286">
        <v>53</v>
      </c>
      <c r="C364" s="287"/>
      <c r="D364" s="288"/>
      <c r="E364" s="289" t="s">
        <v>423</v>
      </c>
      <c r="F364" s="284"/>
      <c r="G364" s="290">
        <v>372.45</v>
      </c>
      <c r="H364" s="284"/>
      <c r="I364" s="291" t="s">
        <v>424</v>
      </c>
      <c r="J364" s="289" t="s">
        <v>390</v>
      </c>
      <c r="K364" s="284"/>
    </row>
    <row r="365" spans="2:11" ht="12.75" customHeight="1" x14ac:dyDescent="0.2">
      <c r="B365" s="286">
        <v>54</v>
      </c>
      <c r="C365" s="287"/>
      <c r="D365" s="288"/>
      <c r="E365" s="289" t="s">
        <v>423</v>
      </c>
      <c r="F365" s="284"/>
      <c r="G365" s="290">
        <v>413.7</v>
      </c>
      <c r="H365" s="284"/>
      <c r="I365" s="291" t="s">
        <v>424</v>
      </c>
      <c r="J365" s="289" t="s">
        <v>389</v>
      </c>
      <c r="K365" s="284"/>
    </row>
    <row r="366" spans="2:11" ht="12.75" customHeight="1" x14ac:dyDescent="0.2">
      <c r="B366" s="286">
        <v>55</v>
      </c>
      <c r="C366" s="287"/>
      <c r="D366" s="288"/>
      <c r="E366" s="289" t="s">
        <v>423</v>
      </c>
      <c r="F366" s="284"/>
      <c r="G366" s="290">
        <v>466.5</v>
      </c>
      <c r="H366" s="284"/>
      <c r="I366" s="291" t="s">
        <v>424</v>
      </c>
      <c r="J366" s="289" t="s">
        <v>389</v>
      </c>
      <c r="K366" s="284"/>
    </row>
    <row r="367" spans="2:11" ht="12.75" customHeight="1" x14ac:dyDescent="0.2">
      <c r="B367" s="286">
        <v>56</v>
      </c>
      <c r="C367" s="287"/>
      <c r="D367" s="288"/>
      <c r="E367" s="289" t="s">
        <v>423</v>
      </c>
      <c r="F367" s="284"/>
      <c r="G367" s="290">
        <v>308.10000000000002</v>
      </c>
      <c r="H367" s="284"/>
      <c r="I367" s="291" t="s">
        <v>177</v>
      </c>
      <c r="J367" s="289" t="s">
        <v>391</v>
      </c>
      <c r="K367" s="284"/>
    </row>
    <row r="368" spans="2:11" ht="12.75" customHeight="1" x14ac:dyDescent="0.2">
      <c r="B368" s="286">
        <v>57</v>
      </c>
      <c r="C368" s="287"/>
      <c r="D368" s="288"/>
      <c r="E368" s="289" t="s">
        <v>423</v>
      </c>
      <c r="F368" s="284"/>
      <c r="G368" s="290">
        <v>44.5</v>
      </c>
      <c r="H368" s="284"/>
      <c r="I368" s="291" t="s">
        <v>177</v>
      </c>
      <c r="J368" s="289" t="s">
        <v>391</v>
      </c>
      <c r="K368" s="284"/>
    </row>
    <row r="369" spans="2:11" ht="12.75" customHeight="1" x14ac:dyDescent="0.2">
      <c r="B369" s="286">
        <v>58</v>
      </c>
      <c r="C369" s="287"/>
      <c r="D369" s="288"/>
      <c r="E369" s="289" t="s">
        <v>423</v>
      </c>
      <c r="F369" s="284"/>
      <c r="G369" s="290">
        <v>35.4</v>
      </c>
      <c r="H369" s="284"/>
      <c r="I369" s="291" t="s">
        <v>424</v>
      </c>
      <c r="J369" s="289" t="s">
        <v>391</v>
      </c>
      <c r="K369" s="284"/>
    </row>
    <row r="370" spans="2:11" ht="12.75" customHeight="1" x14ac:dyDescent="0.2">
      <c r="B370" s="286">
        <v>59</v>
      </c>
      <c r="C370" s="287"/>
      <c r="D370" s="288"/>
      <c r="E370" s="289" t="s">
        <v>423</v>
      </c>
      <c r="F370" s="284"/>
      <c r="G370" s="290">
        <v>64</v>
      </c>
      <c r="H370" s="284"/>
      <c r="I370" s="291" t="s">
        <v>424</v>
      </c>
      <c r="J370" s="289" t="s">
        <v>425</v>
      </c>
      <c r="K370" s="284"/>
    </row>
    <row r="371" spans="2:11" ht="12.75" customHeight="1" x14ac:dyDescent="0.2">
      <c r="B371" s="286">
        <v>60</v>
      </c>
      <c r="C371" s="287"/>
      <c r="D371" s="288"/>
      <c r="E371" s="289" t="s">
        <v>423</v>
      </c>
      <c r="F371" s="284"/>
      <c r="G371" s="290">
        <v>54.4</v>
      </c>
      <c r="H371" s="284"/>
      <c r="I371" s="291" t="s">
        <v>424</v>
      </c>
      <c r="J371" s="289" t="s">
        <v>394</v>
      </c>
      <c r="K371" s="284"/>
    </row>
    <row r="372" spans="2:11" ht="12.75" customHeight="1" x14ac:dyDescent="0.2">
      <c r="B372" s="286">
        <v>61</v>
      </c>
      <c r="C372" s="287"/>
      <c r="D372" s="288"/>
      <c r="E372" s="289" t="s">
        <v>399</v>
      </c>
      <c r="F372" s="284"/>
      <c r="G372" s="290">
        <v>12</v>
      </c>
      <c r="H372" s="284"/>
      <c r="I372" s="291" t="s">
        <v>302</v>
      </c>
      <c r="J372" s="289" t="s">
        <v>400</v>
      </c>
      <c r="K372" s="284"/>
    </row>
    <row r="373" spans="2:11" ht="12.75" customHeight="1" x14ac:dyDescent="0.2">
      <c r="B373" s="286">
        <v>62</v>
      </c>
      <c r="C373" s="287"/>
      <c r="D373" s="288"/>
      <c r="E373" s="289" t="s">
        <v>417</v>
      </c>
      <c r="F373" s="284"/>
      <c r="G373" s="290">
        <v>861.5</v>
      </c>
      <c r="H373" s="284"/>
      <c r="I373" s="291" t="s">
        <v>302</v>
      </c>
      <c r="J373" s="289" t="s">
        <v>400</v>
      </c>
      <c r="K373" s="284"/>
    </row>
    <row r="374" spans="2:11" ht="12.75" customHeight="1" x14ac:dyDescent="0.2">
      <c r="B374" s="286">
        <v>63</v>
      </c>
      <c r="C374" s="287"/>
      <c r="D374" s="288"/>
      <c r="E374" s="289" t="s">
        <v>399</v>
      </c>
      <c r="F374" s="284"/>
      <c r="G374" s="290">
        <v>231.8</v>
      </c>
      <c r="H374" s="284"/>
      <c r="I374" s="291" t="s">
        <v>305</v>
      </c>
      <c r="J374" s="289" t="s">
        <v>400</v>
      </c>
      <c r="K374" s="284"/>
    </row>
    <row r="375" spans="2:11" ht="12.75" customHeight="1" x14ac:dyDescent="0.2">
      <c r="B375" s="286">
        <v>64</v>
      </c>
      <c r="C375" s="287"/>
      <c r="D375" s="288"/>
      <c r="E375" s="289" t="s">
        <v>399</v>
      </c>
      <c r="F375" s="284"/>
      <c r="G375" s="290">
        <v>5564.3</v>
      </c>
      <c r="H375" s="284"/>
      <c r="I375" s="291" t="s">
        <v>305</v>
      </c>
      <c r="J375" s="289" t="s">
        <v>400</v>
      </c>
      <c r="K375" s="284"/>
    </row>
    <row r="376" spans="2:11" ht="12.75" customHeight="1" x14ac:dyDescent="0.2">
      <c r="B376" s="286">
        <v>65</v>
      </c>
      <c r="C376" s="287"/>
      <c r="D376" s="288"/>
      <c r="E376" s="289" t="s">
        <v>388</v>
      </c>
      <c r="F376" s="284"/>
      <c r="G376" s="290">
        <v>443.8</v>
      </c>
      <c r="H376" s="284"/>
      <c r="I376" s="291" t="s">
        <v>426</v>
      </c>
      <c r="J376" s="289" t="s">
        <v>427</v>
      </c>
      <c r="K376" s="284"/>
    </row>
    <row r="377" spans="2:11" ht="12.75" customHeight="1" x14ac:dyDescent="0.2">
      <c r="B377" s="286">
        <v>66</v>
      </c>
      <c r="C377" s="287"/>
      <c r="D377" s="288"/>
      <c r="E377" s="289" t="s">
        <v>417</v>
      </c>
      <c r="F377" s="284"/>
      <c r="G377" s="290">
        <v>5992.1</v>
      </c>
      <c r="H377" s="284"/>
      <c r="I377" s="291" t="s">
        <v>190</v>
      </c>
      <c r="J377" s="289" t="s">
        <v>400</v>
      </c>
      <c r="K377" s="284"/>
    </row>
    <row r="378" spans="2:11" ht="12.75" customHeight="1" x14ac:dyDescent="0.2">
      <c r="B378" s="286">
        <v>67</v>
      </c>
      <c r="C378" s="287"/>
      <c r="D378" s="288"/>
      <c r="E378" s="289" t="s">
        <v>388</v>
      </c>
      <c r="F378" s="284"/>
      <c r="G378" s="290">
        <v>6000</v>
      </c>
      <c r="H378" s="284"/>
      <c r="I378" s="291" t="s">
        <v>311</v>
      </c>
      <c r="J378" s="289" t="s">
        <v>428</v>
      </c>
      <c r="K378" s="284"/>
    </row>
    <row r="379" spans="2:11" ht="12.75" customHeight="1" x14ac:dyDescent="0.2">
      <c r="B379" s="286">
        <v>68</v>
      </c>
      <c r="C379" s="287"/>
      <c r="D379" s="288"/>
      <c r="E379" s="289" t="s">
        <v>388</v>
      </c>
      <c r="F379" s="284"/>
      <c r="G379" s="290">
        <v>220.5</v>
      </c>
      <c r="H379" s="284"/>
      <c r="I379" s="291" t="s">
        <v>311</v>
      </c>
      <c r="J379" s="289" t="s">
        <v>416</v>
      </c>
      <c r="K379" s="284"/>
    </row>
    <row r="380" spans="2:11" ht="12.75" customHeight="1" x14ac:dyDescent="0.2">
      <c r="B380" s="286">
        <v>69</v>
      </c>
      <c r="C380" s="287"/>
      <c r="D380" s="288"/>
      <c r="E380" s="289" t="s">
        <v>423</v>
      </c>
      <c r="F380" s="284"/>
      <c r="G380" s="290">
        <v>355.2</v>
      </c>
      <c r="H380" s="284"/>
      <c r="I380" s="291" t="s">
        <v>177</v>
      </c>
      <c r="J380" s="289" t="s">
        <v>429</v>
      </c>
      <c r="K380" s="284"/>
    </row>
    <row r="381" spans="2:11" x14ac:dyDescent="0.2">
      <c r="B381" s="292"/>
      <c r="C381" s="293"/>
      <c r="D381" s="294"/>
      <c r="E381" s="295"/>
      <c r="F381" s="284"/>
      <c r="G381" s="296">
        <v>39324.78</v>
      </c>
      <c r="H381" s="284"/>
      <c r="I381" s="297"/>
      <c r="J381" s="295"/>
      <c r="K381" s="284"/>
    </row>
    <row r="382" spans="2:11" ht="45.6" customHeight="1" x14ac:dyDescent="0.2">
      <c r="B382" s="279" t="s">
        <v>430</v>
      </c>
      <c r="C382" s="279"/>
      <c r="D382" s="267"/>
      <c r="E382" s="267"/>
      <c r="F382" s="267"/>
      <c r="G382" s="267"/>
      <c r="H382" s="267"/>
      <c r="I382" s="267"/>
      <c r="J382" s="267"/>
      <c r="K382" s="267"/>
    </row>
    <row r="383" spans="2:11" ht="12.75" customHeight="1" x14ac:dyDescent="0.2">
      <c r="B383" s="280" t="s">
        <v>160</v>
      </c>
      <c r="C383" s="281"/>
      <c r="D383" s="282"/>
      <c r="E383" s="283" t="s">
        <v>161</v>
      </c>
      <c r="F383" s="284"/>
      <c r="G383" s="283" t="s">
        <v>162</v>
      </c>
      <c r="H383" s="284"/>
      <c r="I383" s="285" t="s">
        <v>163</v>
      </c>
      <c r="J383" s="283" t="s">
        <v>164</v>
      </c>
      <c r="K383" s="284"/>
    </row>
    <row r="384" spans="2:11" ht="12.75" customHeight="1" x14ac:dyDescent="0.2">
      <c r="B384" s="286">
        <v>1</v>
      </c>
      <c r="C384" s="287"/>
      <c r="D384" s="288"/>
      <c r="E384" s="289" t="s">
        <v>431</v>
      </c>
      <c r="F384" s="284"/>
      <c r="G384" s="290">
        <v>2000</v>
      </c>
      <c r="H384" s="284"/>
      <c r="I384" s="291" t="s">
        <v>237</v>
      </c>
      <c r="J384" s="289" t="s">
        <v>432</v>
      </c>
      <c r="K384" s="284"/>
    </row>
    <row r="385" spans="2:11" ht="14.25" customHeight="1" x14ac:dyDescent="0.2">
      <c r="B385" s="286">
        <v>2</v>
      </c>
      <c r="C385" s="287"/>
      <c r="D385" s="288"/>
      <c r="E385" s="289" t="s">
        <v>431</v>
      </c>
      <c r="F385" s="284"/>
      <c r="G385" s="290">
        <v>2637.36</v>
      </c>
      <c r="H385" s="284"/>
      <c r="I385" s="291" t="s">
        <v>195</v>
      </c>
      <c r="J385" s="289" t="s">
        <v>433</v>
      </c>
      <c r="K385" s="284"/>
    </row>
    <row r="386" spans="2:11" ht="12.75" customHeight="1" x14ac:dyDescent="0.2">
      <c r="B386" s="286">
        <v>3</v>
      </c>
      <c r="C386" s="287"/>
      <c r="D386" s="288"/>
      <c r="E386" s="289" t="s">
        <v>431</v>
      </c>
      <c r="F386" s="284"/>
      <c r="G386" s="290">
        <v>1990</v>
      </c>
      <c r="H386" s="284"/>
      <c r="I386" s="291" t="s">
        <v>434</v>
      </c>
      <c r="J386" s="289" t="s">
        <v>435</v>
      </c>
      <c r="K386" s="284"/>
    </row>
    <row r="387" spans="2:11" ht="12.75" customHeight="1" x14ac:dyDescent="0.2">
      <c r="B387" s="286">
        <v>4</v>
      </c>
      <c r="C387" s="287"/>
      <c r="D387" s="288"/>
      <c r="E387" s="289" t="s">
        <v>431</v>
      </c>
      <c r="F387" s="284"/>
      <c r="G387" s="290">
        <v>4500</v>
      </c>
      <c r="H387" s="284"/>
      <c r="I387" s="291" t="s">
        <v>189</v>
      </c>
      <c r="J387" s="289" t="s">
        <v>436</v>
      </c>
      <c r="K387" s="284"/>
    </row>
    <row r="388" spans="2:11" ht="12.75" customHeight="1" x14ac:dyDescent="0.2">
      <c r="B388" s="286">
        <v>5</v>
      </c>
      <c r="C388" s="287"/>
      <c r="D388" s="288"/>
      <c r="E388" s="289" t="s">
        <v>431</v>
      </c>
      <c r="F388" s="284"/>
      <c r="G388" s="290">
        <v>1500</v>
      </c>
      <c r="H388" s="284"/>
      <c r="I388" s="291" t="s">
        <v>437</v>
      </c>
      <c r="J388" s="289" t="s">
        <v>438</v>
      </c>
      <c r="K388" s="284"/>
    </row>
    <row r="389" spans="2:11" ht="12.75" customHeight="1" x14ac:dyDescent="0.2">
      <c r="B389" s="286">
        <v>6</v>
      </c>
      <c r="C389" s="287"/>
      <c r="D389" s="288"/>
      <c r="E389" s="289" t="s">
        <v>431</v>
      </c>
      <c r="F389" s="284"/>
      <c r="G389" s="290">
        <v>3500</v>
      </c>
      <c r="H389" s="284"/>
      <c r="I389" s="291" t="s">
        <v>302</v>
      </c>
      <c r="J389" s="289" t="s">
        <v>439</v>
      </c>
      <c r="K389" s="284"/>
    </row>
    <row r="390" spans="2:11" x14ac:dyDescent="0.2">
      <c r="B390" s="292"/>
      <c r="C390" s="293"/>
      <c r="D390" s="294"/>
      <c r="E390" s="295"/>
      <c r="F390" s="284"/>
      <c r="G390" s="296">
        <v>16127.36</v>
      </c>
      <c r="H390" s="284"/>
      <c r="I390" s="297"/>
      <c r="J390" s="295"/>
      <c r="K390" s="284"/>
    </row>
    <row r="391" spans="2:11" ht="45.6" customHeight="1" x14ac:dyDescent="0.2">
      <c r="B391" s="279" t="s">
        <v>440</v>
      </c>
      <c r="C391" s="279"/>
      <c r="D391" s="267"/>
      <c r="E391" s="267"/>
      <c r="F391" s="267"/>
      <c r="G391" s="267"/>
      <c r="H391" s="267"/>
      <c r="I391" s="267"/>
      <c r="J391" s="267"/>
      <c r="K391" s="267"/>
    </row>
    <row r="392" spans="2:11" ht="12.75" customHeight="1" x14ac:dyDescent="0.2">
      <c r="B392" s="280" t="s">
        <v>160</v>
      </c>
      <c r="C392" s="281"/>
      <c r="D392" s="282"/>
      <c r="E392" s="283" t="s">
        <v>161</v>
      </c>
      <c r="F392" s="284"/>
      <c r="G392" s="283" t="s">
        <v>162</v>
      </c>
      <c r="H392" s="284"/>
      <c r="I392" s="285" t="s">
        <v>163</v>
      </c>
      <c r="J392" s="283" t="s">
        <v>164</v>
      </c>
      <c r="K392" s="284"/>
    </row>
    <row r="393" spans="2:11" ht="12.75" customHeight="1" x14ac:dyDescent="0.2">
      <c r="B393" s="286">
        <v>1</v>
      </c>
      <c r="C393" s="287"/>
      <c r="D393" s="288"/>
      <c r="E393" s="289" t="s">
        <v>441</v>
      </c>
      <c r="F393" s="284"/>
      <c r="G393" s="290">
        <v>4990</v>
      </c>
      <c r="H393" s="284"/>
      <c r="I393" s="291" t="s">
        <v>215</v>
      </c>
      <c r="J393" s="289" t="s">
        <v>442</v>
      </c>
      <c r="K393" s="284"/>
    </row>
    <row r="394" spans="2:11" ht="12.75" customHeight="1" x14ac:dyDescent="0.2">
      <c r="B394" s="286">
        <v>2</v>
      </c>
      <c r="C394" s="287"/>
      <c r="D394" s="288"/>
      <c r="E394" s="289" t="s">
        <v>431</v>
      </c>
      <c r="F394" s="284"/>
      <c r="G394" s="290">
        <v>4950</v>
      </c>
      <c r="H394" s="284"/>
      <c r="I394" s="291" t="s">
        <v>189</v>
      </c>
      <c r="J394" s="289" t="s">
        <v>443</v>
      </c>
      <c r="K394" s="284"/>
    </row>
    <row r="395" spans="2:11" ht="33" customHeight="1" x14ac:dyDescent="0.2">
      <c r="B395" s="286">
        <v>3</v>
      </c>
      <c r="C395" s="287"/>
      <c r="D395" s="288"/>
      <c r="E395" s="289" t="s">
        <v>431</v>
      </c>
      <c r="F395" s="284"/>
      <c r="G395" s="290">
        <v>2000</v>
      </c>
      <c r="H395" s="284"/>
      <c r="I395" s="291" t="s">
        <v>302</v>
      </c>
      <c r="J395" s="289" t="s">
        <v>444</v>
      </c>
      <c r="K395" s="284"/>
    </row>
    <row r="396" spans="2:11" x14ac:dyDescent="0.2">
      <c r="B396" s="292"/>
      <c r="C396" s="293"/>
      <c r="D396" s="294"/>
      <c r="E396" s="295"/>
      <c r="F396" s="284"/>
      <c r="G396" s="296">
        <v>11940</v>
      </c>
      <c r="H396" s="284"/>
      <c r="I396" s="297"/>
      <c r="J396" s="295"/>
      <c r="K396" s="284"/>
    </row>
    <row r="397" spans="2:11" ht="12.6" customHeight="1" x14ac:dyDescent="0.2"/>
  </sheetData>
  <mergeCells count="1490">
    <mergeCell ref="B396:D396"/>
    <mergeCell ref="E396:F396"/>
    <mergeCell ref="G396:H396"/>
    <mergeCell ref="J396:K396"/>
    <mergeCell ref="B394:D394"/>
    <mergeCell ref="E394:F394"/>
    <mergeCell ref="G394:H394"/>
    <mergeCell ref="J394:K394"/>
    <mergeCell ref="B395:D395"/>
    <mergeCell ref="E395:F395"/>
    <mergeCell ref="G395:H395"/>
    <mergeCell ref="J395:K395"/>
    <mergeCell ref="B391:K391"/>
    <mergeCell ref="B392:D392"/>
    <mergeCell ref="E392:F392"/>
    <mergeCell ref="G392:H392"/>
    <mergeCell ref="J392:K392"/>
    <mergeCell ref="B393:D393"/>
    <mergeCell ref="E393:F393"/>
    <mergeCell ref="G393:H393"/>
    <mergeCell ref="J393:K393"/>
    <mergeCell ref="B389:D389"/>
    <mergeCell ref="E389:F389"/>
    <mergeCell ref="G389:H389"/>
    <mergeCell ref="J389:K389"/>
    <mergeCell ref="B390:D390"/>
    <mergeCell ref="E390:F390"/>
    <mergeCell ref="G390:H390"/>
    <mergeCell ref="J390:K390"/>
    <mergeCell ref="B387:D387"/>
    <mergeCell ref="E387:F387"/>
    <mergeCell ref="G387:H387"/>
    <mergeCell ref="J387:K387"/>
    <mergeCell ref="B388:D388"/>
    <mergeCell ref="E388:F388"/>
    <mergeCell ref="G388:H388"/>
    <mergeCell ref="J388:K388"/>
    <mergeCell ref="B385:D385"/>
    <mergeCell ref="E385:F385"/>
    <mergeCell ref="G385:H385"/>
    <mergeCell ref="J385:K385"/>
    <mergeCell ref="B386:D386"/>
    <mergeCell ref="E386:F386"/>
    <mergeCell ref="G386:H386"/>
    <mergeCell ref="J386:K386"/>
    <mergeCell ref="B382:K382"/>
    <mergeCell ref="B383:D383"/>
    <mergeCell ref="E383:F383"/>
    <mergeCell ref="G383:H383"/>
    <mergeCell ref="J383:K383"/>
    <mergeCell ref="B384:D384"/>
    <mergeCell ref="E384:F384"/>
    <mergeCell ref="G384:H384"/>
    <mergeCell ref="J384:K384"/>
    <mergeCell ref="B380:D380"/>
    <mergeCell ref="E380:F380"/>
    <mergeCell ref="G380:H380"/>
    <mergeCell ref="J380:K380"/>
    <mergeCell ref="B381:D381"/>
    <mergeCell ref="E381:F381"/>
    <mergeCell ref="G381:H381"/>
    <mergeCell ref="J381:K381"/>
    <mergeCell ref="B378:D378"/>
    <mergeCell ref="E378:F378"/>
    <mergeCell ref="G378:H378"/>
    <mergeCell ref="J378:K378"/>
    <mergeCell ref="B379:D379"/>
    <mergeCell ref="E379:F379"/>
    <mergeCell ref="G379:H379"/>
    <mergeCell ref="J379:K379"/>
    <mergeCell ref="B376:D376"/>
    <mergeCell ref="E376:F376"/>
    <mergeCell ref="G376:H376"/>
    <mergeCell ref="J376:K376"/>
    <mergeCell ref="B377:D377"/>
    <mergeCell ref="E377:F377"/>
    <mergeCell ref="G377:H377"/>
    <mergeCell ref="J377:K377"/>
    <mergeCell ref="B374:D374"/>
    <mergeCell ref="E374:F374"/>
    <mergeCell ref="G374:H374"/>
    <mergeCell ref="J374:K374"/>
    <mergeCell ref="B375:D375"/>
    <mergeCell ref="E375:F375"/>
    <mergeCell ref="G375:H375"/>
    <mergeCell ref="J375:K375"/>
    <mergeCell ref="B372:D372"/>
    <mergeCell ref="E372:F372"/>
    <mergeCell ref="G372:H372"/>
    <mergeCell ref="J372:K372"/>
    <mergeCell ref="B373:D373"/>
    <mergeCell ref="E373:F373"/>
    <mergeCell ref="G373:H373"/>
    <mergeCell ref="J373:K373"/>
    <mergeCell ref="B370:D370"/>
    <mergeCell ref="E370:F370"/>
    <mergeCell ref="G370:H370"/>
    <mergeCell ref="J370:K370"/>
    <mergeCell ref="B371:D371"/>
    <mergeCell ref="E371:F371"/>
    <mergeCell ref="G371:H371"/>
    <mergeCell ref="J371:K371"/>
    <mergeCell ref="B368:D368"/>
    <mergeCell ref="E368:F368"/>
    <mergeCell ref="G368:H368"/>
    <mergeCell ref="J368:K368"/>
    <mergeCell ref="B369:D369"/>
    <mergeCell ref="E369:F369"/>
    <mergeCell ref="G369:H369"/>
    <mergeCell ref="J369:K369"/>
    <mergeCell ref="B366:D366"/>
    <mergeCell ref="E366:F366"/>
    <mergeCell ref="G366:H366"/>
    <mergeCell ref="J366:K366"/>
    <mergeCell ref="B367:D367"/>
    <mergeCell ref="E367:F367"/>
    <mergeCell ref="G367:H367"/>
    <mergeCell ref="J367:K367"/>
    <mergeCell ref="B364:D364"/>
    <mergeCell ref="E364:F364"/>
    <mergeCell ref="G364:H364"/>
    <mergeCell ref="J364:K364"/>
    <mergeCell ref="B365:D365"/>
    <mergeCell ref="E365:F365"/>
    <mergeCell ref="G365:H365"/>
    <mergeCell ref="J365:K365"/>
    <mergeCell ref="B362:D362"/>
    <mergeCell ref="E362:F362"/>
    <mergeCell ref="G362:H362"/>
    <mergeCell ref="J362:K362"/>
    <mergeCell ref="B363:D363"/>
    <mergeCell ref="E363:F363"/>
    <mergeCell ref="G363:H363"/>
    <mergeCell ref="J363:K363"/>
    <mergeCell ref="B360:D360"/>
    <mergeCell ref="E360:F360"/>
    <mergeCell ref="G360:H360"/>
    <mergeCell ref="J360:K360"/>
    <mergeCell ref="B361:D361"/>
    <mergeCell ref="E361:F361"/>
    <mergeCell ref="G361:H361"/>
    <mergeCell ref="J361:K361"/>
    <mergeCell ref="B358:D358"/>
    <mergeCell ref="E358:F358"/>
    <mergeCell ref="G358:H358"/>
    <mergeCell ref="J358:K358"/>
    <mergeCell ref="B359:D359"/>
    <mergeCell ref="E359:F359"/>
    <mergeCell ref="G359:H359"/>
    <mergeCell ref="J359:K359"/>
    <mergeCell ref="B356:D356"/>
    <mergeCell ref="E356:F356"/>
    <mergeCell ref="G356:H356"/>
    <mergeCell ref="J356:K356"/>
    <mergeCell ref="B357:D357"/>
    <mergeCell ref="E357:F357"/>
    <mergeCell ref="G357:H357"/>
    <mergeCell ref="J357:K357"/>
    <mergeCell ref="B354:D354"/>
    <mergeCell ref="E354:F354"/>
    <mergeCell ref="G354:H354"/>
    <mergeCell ref="J354:K354"/>
    <mergeCell ref="B355:D355"/>
    <mergeCell ref="E355:F355"/>
    <mergeCell ref="G355:H355"/>
    <mergeCell ref="J355:K355"/>
    <mergeCell ref="B352:D352"/>
    <mergeCell ref="E352:F352"/>
    <mergeCell ref="G352:H352"/>
    <mergeCell ref="J352:K352"/>
    <mergeCell ref="B353:D353"/>
    <mergeCell ref="E353:F353"/>
    <mergeCell ref="G353:H353"/>
    <mergeCell ref="J353:K353"/>
    <mergeCell ref="B350:D350"/>
    <mergeCell ref="E350:F350"/>
    <mergeCell ref="G350:H350"/>
    <mergeCell ref="J350:K350"/>
    <mergeCell ref="B351:D351"/>
    <mergeCell ref="E351:F351"/>
    <mergeCell ref="G351:H351"/>
    <mergeCell ref="J351:K351"/>
    <mergeCell ref="B348:D348"/>
    <mergeCell ref="E348:F348"/>
    <mergeCell ref="G348:H348"/>
    <mergeCell ref="J348:K348"/>
    <mergeCell ref="B349:D349"/>
    <mergeCell ref="E349:F349"/>
    <mergeCell ref="G349:H349"/>
    <mergeCell ref="J349:K349"/>
    <mergeCell ref="B346:D346"/>
    <mergeCell ref="E346:F346"/>
    <mergeCell ref="G346:H346"/>
    <mergeCell ref="J346:K346"/>
    <mergeCell ref="B347:D347"/>
    <mergeCell ref="E347:F347"/>
    <mergeCell ref="G347:H347"/>
    <mergeCell ref="J347:K347"/>
    <mergeCell ref="B344:D344"/>
    <mergeCell ref="E344:F344"/>
    <mergeCell ref="G344:H344"/>
    <mergeCell ref="J344:K344"/>
    <mergeCell ref="B345:D345"/>
    <mergeCell ref="E345:F345"/>
    <mergeCell ref="G345:H345"/>
    <mergeCell ref="J345:K345"/>
    <mergeCell ref="B342:D342"/>
    <mergeCell ref="E342:F342"/>
    <mergeCell ref="G342:H342"/>
    <mergeCell ref="J342:K342"/>
    <mergeCell ref="B343:D343"/>
    <mergeCell ref="E343:F343"/>
    <mergeCell ref="G343:H343"/>
    <mergeCell ref="J343:K343"/>
    <mergeCell ref="B340:D340"/>
    <mergeCell ref="E340:F340"/>
    <mergeCell ref="G340:H340"/>
    <mergeCell ref="J340:K340"/>
    <mergeCell ref="B341:D341"/>
    <mergeCell ref="E341:F341"/>
    <mergeCell ref="G341:H341"/>
    <mergeCell ref="J341:K341"/>
    <mergeCell ref="B338:D338"/>
    <mergeCell ref="E338:F338"/>
    <mergeCell ref="G338:H338"/>
    <mergeCell ref="J338:K338"/>
    <mergeCell ref="B339:D339"/>
    <mergeCell ref="E339:F339"/>
    <mergeCell ref="G339:H339"/>
    <mergeCell ref="J339:K339"/>
    <mergeCell ref="B336:D336"/>
    <mergeCell ref="E336:F336"/>
    <mergeCell ref="G336:H336"/>
    <mergeCell ref="J336:K336"/>
    <mergeCell ref="B337:D337"/>
    <mergeCell ref="E337:F337"/>
    <mergeCell ref="G337:H337"/>
    <mergeCell ref="J337:K337"/>
    <mergeCell ref="B334:D334"/>
    <mergeCell ref="E334:F334"/>
    <mergeCell ref="G334:H334"/>
    <mergeCell ref="J334:K334"/>
    <mergeCell ref="B335:D335"/>
    <mergeCell ref="E335:F335"/>
    <mergeCell ref="G335:H335"/>
    <mergeCell ref="J335:K335"/>
    <mergeCell ref="B332:D332"/>
    <mergeCell ref="E332:F332"/>
    <mergeCell ref="G332:H332"/>
    <mergeCell ref="J332:K332"/>
    <mergeCell ref="B333:D333"/>
    <mergeCell ref="E333:F333"/>
    <mergeCell ref="G333:H333"/>
    <mergeCell ref="J333:K333"/>
    <mergeCell ref="B330:D330"/>
    <mergeCell ref="E330:F330"/>
    <mergeCell ref="G330:H330"/>
    <mergeCell ref="J330:K330"/>
    <mergeCell ref="B331:D331"/>
    <mergeCell ref="E331:F331"/>
    <mergeCell ref="G331:H331"/>
    <mergeCell ref="J331:K331"/>
    <mergeCell ref="B328:D328"/>
    <mergeCell ref="E328:F328"/>
    <mergeCell ref="G328:H328"/>
    <mergeCell ref="J328:K328"/>
    <mergeCell ref="B329:D329"/>
    <mergeCell ref="E329:F329"/>
    <mergeCell ref="G329:H329"/>
    <mergeCell ref="J329:K329"/>
    <mergeCell ref="B326:D326"/>
    <mergeCell ref="E326:F326"/>
    <mergeCell ref="G326:H326"/>
    <mergeCell ref="J326:K326"/>
    <mergeCell ref="B327:D327"/>
    <mergeCell ref="E327:F327"/>
    <mergeCell ref="G327:H327"/>
    <mergeCell ref="J327:K327"/>
    <mergeCell ref="B324:D324"/>
    <mergeCell ref="E324:F324"/>
    <mergeCell ref="G324:H324"/>
    <mergeCell ref="J324:K324"/>
    <mergeCell ref="B325:D325"/>
    <mergeCell ref="E325:F325"/>
    <mergeCell ref="G325:H325"/>
    <mergeCell ref="J325:K325"/>
    <mergeCell ref="B322:D322"/>
    <mergeCell ref="E322:F322"/>
    <mergeCell ref="G322:H322"/>
    <mergeCell ref="J322:K322"/>
    <mergeCell ref="B323:D323"/>
    <mergeCell ref="E323:F323"/>
    <mergeCell ref="G323:H323"/>
    <mergeCell ref="J323:K323"/>
    <mergeCell ref="B320:D320"/>
    <mergeCell ref="E320:F320"/>
    <mergeCell ref="G320:H320"/>
    <mergeCell ref="J320:K320"/>
    <mergeCell ref="B321:D321"/>
    <mergeCell ref="E321:F321"/>
    <mergeCell ref="G321:H321"/>
    <mergeCell ref="J321:K321"/>
    <mergeCell ref="B318:D318"/>
    <mergeCell ref="E318:F318"/>
    <mergeCell ref="G318:H318"/>
    <mergeCell ref="J318:K318"/>
    <mergeCell ref="B319:D319"/>
    <mergeCell ref="E319:F319"/>
    <mergeCell ref="G319:H319"/>
    <mergeCell ref="J319:K319"/>
    <mergeCell ref="B316:D316"/>
    <mergeCell ref="E316:F316"/>
    <mergeCell ref="G316:H316"/>
    <mergeCell ref="J316:K316"/>
    <mergeCell ref="B317:D317"/>
    <mergeCell ref="E317:F317"/>
    <mergeCell ref="G317:H317"/>
    <mergeCell ref="J317:K317"/>
    <mergeCell ref="B314:D314"/>
    <mergeCell ref="E314:F314"/>
    <mergeCell ref="G314:H314"/>
    <mergeCell ref="J314:K314"/>
    <mergeCell ref="B315:D315"/>
    <mergeCell ref="E315:F315"/>
    <mergeCell ref="G315:H315"/>
    <mergeCell ref="J315:K315"/>
    <mergeCell ref="B312:D312"/>
    <mergeCell ref="E312:F312"/>
    <mergeCell ref="G312:H312"/>
    <mergeCell ref="J312:K312"/>
    <mergeCell ref="B313:D313"/>
    <mergeCell ref="E313:F313"/>
    <mergeCell ref="G313:H313"/>
    <mergeCell ref="J313:K313"/>
    <mergeCell ref="B309:D309"/>
    <mergeCell ref="E309:F309"/>
    <mergeCell ref="G309:H309"/>
    <mergeCell ref="J309:K309"/>
    <mergeCell ref="B310:K310"/>
    <mergeCell ref="B311:D311"/>
    <mergeCell ref="E311:F311"/>
    <mergeCell ref="G311:H311"/>
    <mergeCell ref="J311:K311"/>
    <mergeCell ref="B307:D307"/>
    <mergeCell ref="E307:F307"/>
    <mergeCell ref="G307:H307"/>
    <mergeCell ref="J307:K307"/>
    <mergeCell ref="B308:D308"/>
    <mergeCell ref="E308:F308"/>
    <mergeCell ref="G308:H308"/>
    <mergeCell ref="J308:K308"/>
    <mergeCell ref="B305:D305"/>
    <mergeCell ref="E305:F305"/>
    <mergeCell ref="G305:H305"/>
    <mergeCell ref="J305:K305"/>
    <mergeCell ref="B306:D306"/>
    <mergeCell ref="E306:F306"/>
    <mergeCell ref="G306:H306"/>
    <mergeCell ref="J306:K306"/>
    <mergeCell ref="B302:K302"/>
    <mergeCell ref="B303:D303"/>
    <mergeCell ref="E303:F303"/>
    <mergeCell ref="G303:H303"/>
    <mergeCell ref="J303:K303"/>
    <mergeCell ref="B304:D304"/>
    <mergeCell ref="E304:F304"/>
    <mergeCell ref="G304:H304"/>
    <mergeCell ref="J304:K304"/>
    <mergeCell ref="B300:D300"/>
    <mergeCell ref="E300:F300"/>
    <mergeCell ref="G300:H300"/>
    <mergeCell ref="J300:K300"/>
    <mergeCell ref="B301:D301"/>
    <mergeCell ref="E301:F301"/>
    <mergeCell ref="G301:H301"/>
    <mergeCell ref="J301:K301"/>
    <mergeCell ref="B297:D297"/>
    <mergeCell ref="E297:F297"/>
    <mergeCell ref="G297:H297"/>
    <mergeCell ref="J297:K297"/>
    <mergeCell ref="B298:K298"/>
    <mergeCell ref="B299:D299"/>
    <mergeCell ref="E299:F299"/>
    <mergeCell ref="G299:H299"/>
    <mergeCell ref="J299:K299"/>
    <mergeCell ref="B295:D295"/>
    <mergeCell ref="E295:F295"/>
    <mergeCell ref="G295:H295"/>
    <mergeCell ref="J295:K295"/>
    <mergeCell ref="B296:D296"/>
    <mergeCell ref="E296:F296"/>
    <mergeCell ref="G296:H296"/>
    <mergeCell ref="J296:K296"/>
    <mergeCell ref="B293:D293"/>
    <mergeCell ref="E293:F293"/>
    <mergeCell ref="G293:H293"/>
    <mergeCell ref="J293:K293"/>
    <mergeCell ref="B294:D294"/>
    <mergeCell ref="E294:F294"/>
    <mergeCell ref="G294:H294"/>
    <mergeCell ref="J294:K294"/>
    <mergeCell ref="B291:D291"/>
    <mergeCell ref="E291:F291"/>
    <mergeCell ref="G291:H291"/>
    <mergeCell ref="J291:K291"/>
    <mergeCell ref="B292:D292"/>
    <mergeCell ref="E292:F292"/>
    <mergeCell ref="G292:H292"/>
    <mergeCell ref="J292:K292"/>
    <mergeCell ref="B289:D289"/>
    <mergeCell ref="E289:F289"/>
    <mergeCell ref="G289:H289"/>
    <mergeCell ref="J289:K289"/>
    <mergeCell ref="B290:D290"/>
    <mergeCell ref="E290:F290"/>
    <mergeCell ref="G290:H290"/>
    <mergeCell ref="J290:K290"/>
    <mergeCell ref="B287:D287"/>
    <mergeCell ref="E287:F287"/>
    <mergeCell ref="G287:H287"/>
    <mergeCell ref="J287:K287"/>
    <mergeCell ref="B288:D288"/>
    <mergeCell ref="E288:F288"/>
    <mergeCell ref="G288:H288"/>
    <mergeCell ref="J288:K288"/>
    <mergeCell ref="B284:D284"/>
    <mergeCell ref="E284:F284"/>
    <mergeCell ref="G284:H284"/>
    <mergeCell ref="J284:K284"/>
    <mergeCell ref="B285:K285"/>
    <mergeCell ref="B286:D286"/>
    <mergeCell ref="E286:F286"/>
    <mergeCell ref="G286:H286"/>
    <mergeCell ref="J286:K286"/>
    <mergeCell ref="B282:D282"/>
    <mergeCell ref="E282:F282"/>
    <mergeCell ref="G282:H282"/>
    <mergeCell ref="J282:K282"/>
    <mergeCell ref="B283:D283"/>
    <mergeCell ref="E283:F283"/>
    <mergeCell ref="G283:H283"/>
    <mergeCell ref="J283:K283"/>
    <mergeCell ref="B280:D280"/>
    <mergeCell ref="E280:F280"/>
    <mergeCell ref="G280:H280"/>
    <mergeCell ref="J280:K280"/>
    <mergeCell ref="B281:D281"/>
    <mergeCell ref="E281:F281"/>
    <mergeCell ref="G281:H281"/>
    <mergeCell ref="J281:K281"/>
    <mergeCell ref="B278:D278"/>
    <mergeCell ref="E278:F278"/>
    <mergeCell ref="G278:H278"/>
    <mergeCell ref="J278:K278"/>
    <mergeCell ref="B279:D279"/>
    <mergeCell ref="E279:F279"/>
    <mergeCell ref="G279:H279"/>
    <mergeCell ref="J279:K279"/>
    <mergeCell ref="B275:K275"/>
    <mergeCell ref="B276:D276"/>
    <mergeCell ref="E276:F276"/>
    <mergeCell ref="G276:H276"/>
    <mergeCell ref="J276:K276"/>
    <mergeCell ref="B277:D277"/>
    <mergeCell ref="E277:F277"/>
    <mergeCell ref="G277:H277"/>
    <mergeCell ref="J277:K277"/>
    <mergeCell ref="B273:D273"/>
    <mergeCell ref="E273:F273"/>
    <mergeCell ref="G273:H273"/>
    <mergeCell ref="J273:K273"/>
    <mergeCell ref="B274:D274"/>
    <mergeCell ref="E274:F274"/>
    <mergeCell ref="G274:H274"/>
    <mergeCell ref="J274:K274"/>
    <mergeCell ref="B271:D271"/>
    <mergeCell ref="E271:F271"/>
    <mergeCell ref="G271:H271"/>
    <mergeCell ref="J271:K271"/>
    <mergeCell ref="B272:D272"/>
    <mergeCell ref="E272:F272"/>
    <mergeCell ref="G272:H272"/>
    <mergeCell ref="J272:K272"/>
    <mergeCell ref="B269:D269"/>
    <mergeCell ref="E269:F269"/>
    <mergeCell ref="G269:H269"/>
    <mergeCell ref="J269:K269"/>
    <mergeCell ref="B270:D270"/>
    <mergeCell ref="E270:F270"/>
    <mergeCell ref="G270:H270"/>
    <mergeCell ref="J270:K270"/>
    <mergeCell ref="B267:D267"/>
    <mergeCell ref="E267:F267"/>
    <mergeCell ref="G267:H267"/>
    <mergeCell ref="J267:K267"/>
    <mergeCell ref="B268:D268"/>
    <mergeCell ref="E268:F268"/>
    <mergeCell ref="G268:H268"/>
    <mergeCell ref="J268:K268"/>
    <mergeCell ref="B265:D265"/>
    <mergeCell ref="E265:F265"/>
    <mergeCell ref="G265:H265"/>
    <mergeCell ref="J265:K265"/>
    <mergeCell ref="B266:D266"/>
    <mergeCell ref="E266:F266"/>
    <mergeCell ref="G266:H266"/>
    <mergeCell ref="J266:K266"/>
    <mergeCell ref="B263:D263"/>
    <mergeCell ref="E263:F263"/>
    <mergeCell ref="G263:H263"/>
    <mergeCell ref="J263:K263"/>
    <mergeCell ref="E264:F264"/>
    <mergeCell ref="G264:H264"/>
    <mergeCell ref="J264:K264"/>
    <mergeCell ref="B261:D261"/>
    <mergeCell ref="E261:F261"/>
    <mergeCell ref="G261:H261"/>
    <mergeCell ref="J261:K261"/>
    <mergeCell ref="B262:D262"/>
    <mergeCell ref="E262:F262"/>
    <mergeCell ref="G262:H262"/>
    <mergeCell ref="J262:K262"/>
    <mergeCell ref="B259:D259"/>
    <mergeCell ref="E259:F259"/>
    <mergeCell ref="G259:H259"/>
    <mergeCell ref="J259:K259"/>
    <mergeCell ref="E260:F260"/>
    <mergeCell ref="G260:H260"/>
    <mergeCell ref="J260:K260"/>
    <mergeCell ref="B257:D257"/>
    <mergeCell ref="E257:F257"/>
    <mergeCell ref="G257:H257"/>
    <mergeCell ref="J257:K257"/>
    <mergeCell ref="B258:D258"/>
    <mergeCell ref="E258:F258"/>
    <mergeCell ref="G258:H258"/>
    <mergeCell ref="J258:K258"/>
    <mergeCell ref="E255:F255"/>
    <mergeCell ref="J255:K255"/>
    <mergeCell ref="B256:D256"/>
    <mergeCell ref="E256:F256"/>
    <mergeCell ref="G256:H256"/>
    <mergeCell ref="J256:K256"/>
    <mergeCell ref="B253:D253"/>
    <mergeCell ref="E253:F253"/>
    <mergeCell ref="G253:H253"/>
    <mergeCell ref="J253:K253"/>
    <mergeCell ref="B254:D254"/>
    <mergeCell ref="E254:F254"/>
    <mergeCell ref="G254:H254"/>
    <mergeCell ref="J254:K254"/>
    <mergeCell ref="B250:K250"/>
    <mergeCell ref="B251:D251"/>
    <mergeCell ref="E251:F251"/>
    <mergeCell ref="G251:H251"/>
    <mergeCell ref="J251:K251"/>
    <mergeCell ref="B252:D252"/>
    <mergeCell ref="E252:F252"/>
    <mergeCell ref="G252:H252"/>
    <mergeCell ref="J252:K252"/>
    <mergeCell ref="B248:D248"/>
    <mergeCell ref="E248:F248"/>
    <mergeCell ref="G248:H248"/>
    <mergeCell ref="J248:K248"/>
    <mergeCell ref="B249:D249"/>
    <mergeCell ref="E249:F249"/>
    <mergeCell ref="G249:H249"/>
    <mergeCell ref="J249:K249"/>
    <mergeCell ref="B246:D246"/>
    <mergeCell ref="E246:F246"/>
    <mergeCell ref="G246:H246"/>
    <mergeCell ref="J246:K246"/>
    <mergeCell ref="B247:D247"/>
    <mergeCell ref="E247:F247"/>
    <mergeCell ref="G247:H247"/>
    <mergeCell ref="J247:K247"/>
    <mergeCell ref="B244:D244"/>
    <mergeCell ref="E244:F244"/>
    <mergeCell ref="G244:H244"/>
    <mergeCell ref="J244:K244"/>
    <mergeCell ref="B245:D245"/>
    <mergeCell ref="E245:F245"/>
    <mergeCell ref="G245:H245"/>
    <mergeCell ref="J245:K245"/>
    <mergeCell ref="B242:D242"/>
    <mergeCell ref="E242:F242"/>
    <mergeCell ref="G242:H242"/>
    <mergeCell ref="J242:K242"/>
    <mergeCell ref="B243:D243"/>
    <mergeCell ref="E243:F243"/>
    <mergeCell ref="G243:H243"/>
    <mergeCell ref="J243:K243"/>
    <mergeCell ref="B240:D240"/>
    <mergeCell ref="E240:F240"/>
    <mergeCell ref="G240:H240"/>
    <mergeCell ref="J240:K240"/>
    <mergeCell ref="B241:D241"/>
    <mergeCell ref="E241:F241"/>
    <mergeCell ref="G241:H241"/>
    <mergeCell ref="J241:K241"/>
    <mergeCell ref="B238:D238"/>
    <mergeCell ref="E238:F238"/>
    <mergeCell ref="G238:H238"/>
    <mergeCell ref="J238:K238"/>
    <mergeCell ref="B239:D239"/>
    <mergeCell ref="E239:F239"/>
    <mergeCell ref="G239:H239"/>
    <mergeCell ref="J239:K239"/>
    <mergeCell ref="B236:D236"/>
    <mergeCell ref="E236:F236"/>
    <mergeCell ref="G236:H236"/>
    <mergeCell ref="J236:K236"/>
    <mergeCell ref="B237:D237"/>
    <mergeCell ref="E237:F237"/>
    <mergeCell ref="G237:H237"/>
    <mergeCell ref="J237:K237"/>
    <mergeCell ref="B234:D234"/>
    <mergeCell ref="E234:F234"/>
    <mergeCell ref="G234:H234"/>
    <mergeCell ref="J234:K234"/>
    <mergeCell ref="B235:D235"/>
    <mergeCell ref="E235:F235"/>
    <mergeCell ref="G235:H235"/>
    <mergeCell ref="J235:K235"/>
    <mergeCell ref="B232:D232"/>
    <mergeCell ref="E232:F232"/>
    <mergeCell ref="G232:H232"/>
    <mergeCell ref="J232:K232"/>
    <mergeCell ref="E233:F233"/>
    <mergeCell ref="G233:H233"/>
    <mergeCell ref="J233:K233"/>
    <mergeCell ref="E230:F230"/>
    <mergeCell ref="G230:H230"/>
    <mergeCell ref="J230:K230"/>
    <mergeCell ref="E231:F231"/>
    <mergeCell ref="G231:H231"/>
    <mergeCell ref="J231:K231"/>
    <mergeCell ref="B228:D228"/>
    <mergeCell ref="E228:F228"/>
    <mergeCell ref="G228:H228"/>
    <mergeCell ref="J228:K228"/>
    <mergeCell ref="B229:D229"/>
    <mergeCell ref="E229:F229"/>
    <mergeCell ref="G229:H229"/>
    <mergeCell ref="J229:K229"/>
    <mergeCell ref="B226:D226"/>
    <mergeCell ref="E226:F226"/>
    <mergeCell ref="G226:H226"/>
    <mergeCell ref="J226:K226"/>
    <mergeCell ref="B227:D227"/>
    <mergeCell ref="E227:F227"/>
    <mergeCell ref="G227:H227"/>
    <mergeCell ref="J227:K227"/>
    <mergeCell ref="B224:D224"/>
    <mergeCell ref="E224:F224"/>
    <mergeCell ref="G224:H224"/>
    <mergeCell ref="J224:K224"/>
    <mergeCell ref="B225:D225"/>
    <mergeCell ref="E225:F225"/>
    <mergeCell ref="G225:H225"/>
    <mergeCell ref="J225:K225"/>
    <mergeCell ref="B222:D222"/>
    <mergeCell ref="E222:F222"/>
    <mergeCell ref="G222:H222"/>
    <mergeCell ref="J222:K222"/>
    <mergeCell ref="B223:D223"/>
    <mergeCell ref="E223:F223"/>
    <mergeCell ref="G223:H223"/>
    <mergeCell ref="J223:K223"/>
    <mergeCell ref="B220:D220"/>
    <mergeCell ref="E220:F220"/>
    <mergeCell ref="G220:H220"/>
    <mergeCell ref="J220:K220"/>
    <mergeCell ref="B221:D221"/>
    <mergeCell ref="E221:F221"/>
    <mergeCell ref="G221:H221"/>
    <mergeCell ref="J221:K221"/>
    <mergeCell ref="B218:D218"/>
    <mergeCell ref="E218:F218"/>
    <mergeCell ref="G218:H218"/>
    <mergeCell ref="J218:K218"/>
    <mergeCell ref="B219:D219"/>
    <mergeCell ref="E219:F219"/>
    <mergeCell ref="G219:H219"/>
    <mergeCell ref="J219:K219"/>
    <mergeCell ref="B216:D216"/>
    <mergeCell ref="E216:F216"/>
    <mergeCell ref="G216:H216"/>
    <mergeCell ref="J216:K216"/>
    <mergeCell ref="B217:D217"/>
    <mergeCell ref="E217:F217"/>
    <mergeCell ref="G217:H217"/>
    <mergeCell ref="J217:K217"/>
    <mergeCell ref="B214:D214"/>
    <mergeCell ref="E214:F214"/>
    <mergeCell ref="G214:H214"/>
    <mergeCell ref="J214:K214"/>
    <mergeCell ref="B215:D215"/>
    <mergeCell ref="E215:F215"/>
    <mergeCell ref="G215:H215"/>
    <mergeCell ref="J215:K215"/>
    <mergeCell ref="B212:D212"/>
    <mergeCell ref="E212:F212"/>
    <mergeCell ref="G212:H212"/>
    <mergeCell ref="J212:K212"/>
    <mergeCell ref="B213:D213"/>
    <mergeCell ref="E213:F213"/>
    <mergeCell ref="G213:H213"/>
    <mergeCell ref="J213:K213"/>
    <mergeCell ref="B210:D210"/>
    <mergeCell ref="E210:F210"/>
    <mergeCell ref="G210:H210"/>
    <mergeCell ref="J210:K210"/>
    <mergeCell ref="B211:D211"/>
    <mergeCell ref="E211:F211"/>
    <mergeCell ref="G211:H211"/>
    <mergeCell ref="J211:K211"/>
    <mergeCell ref="B208:D208"/>
    <mergeCell ref="E208:F208"/>
    <mergeCell ref="G208:H208"/>
    <mergeCell ref="J208:K208"/>
    <mergeCell ref="B209:D209"/>
    <mergeCell ref="E209:F209"/>
    <mergeCell ref="G209:H209"/>
    <mergeCell ref="J209:K209"/>
    <mergeCell ref="B206:D206"/>
    <mergeCell ref="E206:F206"/>
    <mergeCell ref="G206:H206"/>
    <mergeCell ref="J206:K206"/>
    <mergeCell ref="B207:D207"/>
    <mergeCell ref="E207:F207"/>
    <mergeCell ref="G207:H207"/>
    <mergeCell ref="J207:K207"/>
    <mergeCell ref="B204:D204"/>
    <mergeCell ref="E204:F204"/>
    <mergeCell ref="G204:H204"/>
    <mergeCell ref="J204:K204"/>
    <mergeCell ref="B205:D205"/>
    <mergeCell ref="E205:F205"/>
    <mergeCell ref="G205:H205"/>
    <mergeCell ref="J205:K205"/>
    <mergeCell ref="B202:D202"/>
    <mergeCell ref="E202:F202"/>
    <mergeCell ref="G202:H202"/>
    <mergeCell ref="J202:K202"/>
    <mergeCell ref="B203:D203"/>
    <mergeCell ref="E203:F203"/>
    <mergeCell ref="G203:H203"/>
    <mergeCell ref="J203:K203"/>
    <mergeCell ref="B200:D200"/>
    <mergeCell ref="E200:F200"/>
    <mergeCell ref="G200:H200"/>
    <mergeCell ref="J200:K200"/>
    <mergeCell ref="B201:D201"/>
    <mergeCell ref="E201:F201"/>
    <mergeCell ref="G201:H201"/>
    <mergeCell ref="J201:K201"/>
    <mergeCell ref="B198:D198"/>
    <mergeCell ref="E198:F198"/>
    <mergeCell ref="G198:H198"/>
    <mergeCell ref="J198:K198"/>
    <mergeCell ref="B199:D199"/>
    <mergeCell ref="E199:F199"/>
    <mergeCell ref="G199:H199"/>
    <mergeCell ref="J199:K199"/>
    <mergeCell ref="E196:F196"/>
    <mergeCell ref="G196:H196"/>
    <mergeCell ref="J196:K196"/>
    <mergeCell ref="B197:D197"/>
    <mergeCell ref="E197:F197"/>
    <mergeCell ref="G197:H197"/>
    <mergeCell ref="J197:K197"/>
    <mergeCell ref="B194:D194"/>
    <mergeCell ref="E194:F194"/>
    <mergeCell ref="G194:H194"/>
    <mergeCell ref="J194:K194"/>
    <mergeCell ref="E195:F195"/>
    <mergeCell ref="G195:H195"/>
    <mergeCell ref="J195:K195"/>
    <mergeCell ref="B192:D192"/>
    <mergeCell ref="E192:F192"/>
    <mergeCell ref="G192:H192"/>
    <mergeCell ref="J192:K192"/>
    <mergeCell ref="B193:D193"/>
    <mergeCell ref="E193:F193"/>
    <mergeCell ref="G193:H193"/>
    <mergeCell ref="J193:K193"/>
    <mergeCell ref="B189:D189"/>
    <mergeCell ref="E189:F189"/>
    <mergeCell ref="G189:H189"/>
    <mergeCell ref="J189:K189"/>
    <mergeCell ref="B190:K190"/>
    <mergeCell ref="B191:D191"/>
    <mergeCell ref="E191:F191"/>
    <mergeCell ref="G191:H191"/>
    <mergeCell ref="J191:K191"/>
    <mergeCell ref="B187:D187"/>
    <mergeCell ref="E187:F187"/>
    <mergeCell ref="G187:H187"/>
    <mergeCell ref="J187:K187"/>
    <mergeCell ref="B188:D188"/>
    <mergeCell ref="E188:F188"/>
    <mergeCell ref="G188:H188"/>
    <mergeCell ref="J188:K188"/>
    <mergeCell ref="B185:D185"/>
    <mergeCell ref="E185:F185"/>
    <mergeCell ref="G185:H185"/>
    <mergeCell ref="J185:K185"/>
    <mergeCell ref="B186:D186"/>
    <mergeCell ref="E186:F186"/>
    <mergeCell ref="G186:H186"/>
    <mergeCell ref="J186:K186"/>
    <mergeCell ref="B183:D183"/>
    <mergeCell ref="E183:F183"/>
    <mergeCell ref="G183:H183"/>
    <mergeCell ref="J183:K183"/>
    <mergeCell ref="B184:D184"/>
    <mergeCell ref="E184:F184"/>
    <mergeCell ref="G184:H184"/>
    <mergeCell ref="J184:K184"/>
    <mergeCell ref="B181:D181"/>
    <mergeCell ref="E181:F181"/>
    <mergeCell ref="G181:H181"/>
    <mergeCell ref="J181:K181"/>
    <mergeCell ref="B182:D182"/>
    <mergeCell ref="E182:F182"/>
    <mergeCell ref="G182:H182"/>
    <mergeCell ref="J182:K182"/>
    <mergeCell ref="B179:D179"/>
    <mergeCell ref="E179:F179"/>
    <mergeCell ref="G179:H179"/>
    <mergeCell ref="J179:K179"/>
    <mergeCell ref="B180:D180"/>
    <mergeCell ref="E180:F180"/>
    <mergeCell ref="G180:H180"/>
    <mergeCell ref="J180:K180"/>
    <mergeCell ref="B177:D177"/>
    <mergeCell ref="E177:F177"/>
    <mergeCell ref="G177:H177"/>
    <mergeCell ref="J177:K177"/>
    <mergeCell ref="B178:D178"/>
    <mergeCell ref="E178:F178"/>
    <mergeCell ref="G178:H178"/>
    <mergeCell ref="J178:K178"/>
    <mergeCell ref="B175:D175"/>
    <mergeCell ref="E175:F175"/>
    <mergeCell ref="G175:H175"/>
    <mergeCell ref="J175:K175"/>
    <mergeCell ref="B176:D176"/>
    <mergeCell ref="E176:F176"/>
    <mergeCell ref="G176:H176"/>
    <mergeCell ref="J176:K176"/>
    <mergeCell ref="B173:D173"/>
    <mergeCell ref="E173:F173"/>
    <mergeCell ref="G173:H173"/>
    <mergeCell ref="J173:K173"/>
    <mergeCell ref="B174:D174"/>
    <mergeCell ref="E174:F174"/>
    <mergeCell ref="G174:H174"/>
    <mergeCell ref="J174:K174"/>
    <mergeCell ref="B171:D171"/>
    <mergeCell ref="E171:F171"/>
    <mergeCell ref="G171:H171"/>
    <mergeCell ref="J171:K171"/>
    <mergeCell ref="B172:D172"/>
    <mergeCell ref="E172:F172"/>
    <mergeCell ref="G172:H172"/>
    <mergeCell ref="J172:K172"/>
    <mergeCell ref="B169:D169"/>
    <mergeCell ref="E169:F169"/>
    <mergeCell ref="G169:H169"/>
    <mergeCell ref="J169:K169"/>
    <mergeCell ref="B170:D170"/>
    <mergeCell ref="E170:F170"/>
    <mergeCell ref="G170:H170"/>
    <mergeCell ref="J170:K170"/>
    <mergeCell ref="B167:D167"/>
    <mergeCell ref="E167:F167"/>
    <mergeCell ref="G167:H167"/>
    <mergeCell ref="J167:K167"/>
    <mergeCell ref="B168:D168"/>
    <mergeCell ref="E168:F168"/>
    <mergeCell ref="G168:H168"/>
    <mergeCell ref="J168:K168"/>
    <mergeCell ref="B165:D165"/>
    <mergeCell ref="E165:F165"/>
    <mergeCell ref="G165:H165"/>
    <mergeCell ref="J165:K165"/>
    <mergeCell ref="B166:D166"/>
    <mergeCell ref="E166:F166"/>
    <mergeCell ref="G166:H166"/>
    <mergeCell ref="J166:K166"/>
    <mergeCell ref="B163:D163"/>
    <mergeCell ref="E163:F163"/>
    <mergeCell ref="G163:H163"/>
    <mergeCell ref="J163:K163"/>
    <mergeCell ref="B164:D164"/>
    <mergeCell ref="E164:F164"/>
    <mergeCell ref="G164:H164"/>
    <mergeCell ref="J164:K164"/>
    <mergeCell ref="B161:D161"/>
    <mergeCell ref="E161:F161"/>
    <mergeCell ref="G161:H161"/>
    <mergeCell ref="J161:K161"/>
    <mergeCell ref="B162:D162"/>
    <mergeCell ref="E162:F162"/>
    <mergeCell ref="G162:H162"/>
    <mergeCell ref="J162:K162"/>
    <mergeCell ref="B159:D159"/>
    <mergeCell ref="E159:F159"/>
    <mergeCell ref="G159:H159"/>
    <mergeCell ref="J159:K159"/>
    <mergeCell ref="B160:D160"/>
    <mergeCell ref="E160:F160"/>
    <mergeCell ref="G160:H160"/>
    <mergeCell ref="J160:K160"/>
    <mergeCell ref="B157:D157"/>
    <mergeCell ref="E157:F157"/>
    <mergeCell ref="G157:H157"/>
    <mergeCell ref="J157:K157"/>
    <mergeCell ref="B158:D158"/>
    <mergeCell ref="E158:F158"/>
    <mergeCell ref="G158:H158"/>
    <mergeCell ref="J158:K158"/>
    <mergeCell ref="B155:D155"/>
    <mergeCell ref="E155:F155"/>
    <mergeCell ref="G155:H155"/>
    <mergeCell ref="J155:K155"/>
    <mergeCell ref="B156:D156"/>
    <mergeCell ref="E156:F156"/>
    <mergeCell ref="G156:H156"/>
    <mergeCell ref="J156:K156"/>
    <mergeCell ref="B153:D153"/>
    <mergeCell ref="E153:F153"/>
    <mergeCell ref="G153:H153"/>
    <mergeCell ref="J153:K153"/>
    <mergeCell ref="B154:D154"/>
    <mergeCell ref="E154:F154"/>
    <mergeCell ref="G154:H154"/>
    <mergeCell ref="J154:K154"/>
    <mergeCell ref="B151:D151"/>
    <mergeCell ref="E151:F151"/>
    <mergeCell ref="G151:H151"/>
    <mergeCell ref="J151:K151"/>
    <mergeCell ref="B152:D152"/>
    <mergeCell ref="E152:F152"/>
    <mergeCell ref="G152:H152"/>
    <mergeCell ref="J152:K152"/>
    <mergeCell ref="B149:D149"/>
    <mergeCell ref="E149:F149"/>
    <mergeCell ref="G149:H149"/>
    <mergeCell ref="J149:K149"/>
    <mergeCell ref="B150:D150"/>
    <mergeCell ref="E150:F150"/>
    <mergeCell ref="G150:H150"/>
    <mergeCell ref="J150:K150"/>
    <mergeCell ref="B147:D147"/>
    <mergeCell ref="E147:F147"/>
    <mergeCell ref="G147:H147"/>
    <mergeCell ref="J147:K147"/>
    <mergeCell ref="B148:D148"/>
    <mergeCell ref="E148:F148"/>
    <mergeCell ref="G148:H148"/>
    <mergeCell ref="J148:K148"/>
    <mergeCell ref="B145:D145"/>
    <mergeCell ref="E145:F145"/>
    <mergeCell ref="G145:H145"/>
    <mergeCell ref="J145:K145"/>
    <mergeCell ref="B146:D146"/>
    <mergeCell ref="E146:F146"/>
    <mergeCell ref="G146:H146"/>
    <mergeCell ref="J146:K146"/>
    <mergeCell ref="B143:D143"/>
    <mergeCell ref="E143:F143"/>
    <mergeCell ref="G143:H143"/>
    <mergeCell ref="J143:K143"/>
    <mergeCell ref="E144:F144"/>
    <mergeCell ref="G144:H144"/>
    <mergeCell ref="J144:K144"/>
    <mergeCell ref="B141:D141"/>
    <mergeCell ref="E141:F141"/>
    <mergeCell ref="G141:H141"/>
    <mergeCell ref="J141:K141"/>
    <mergeCell ref="B142:D142"/>
    <mergeCell ref="E142:F142"/>
    <mergeCell ref="G142:H142"/>
    <mergeCell ref="J142:K142"/>
    <mergeCell ref="B139:D139"/>
    <mergeCell ref="E139:F139"/>
    <mergeCell ref="G139:H139"/>
    <mergeCell ref="J139:K139"/>
    <mergeCell ref="B140:D140"/>
    <mergeCell ref="E140:F140"/>
    <mergeCell ref="G140:H140"/>
    <mergeCell ref="J140:K140"/>
    <mergeCell ref="B137:D137"/>
    <mergeCell ref="E137:F137"/>
    <mergeCell ref="G137:H137"/>
    <mergeCell ref="J137:K137"/>
    <mergeCell ref="B138:D138"/>
    <mergeCell ref="E138:F138"/>
    <mergeCell ref="G138:H138"/>
    <mergeCell ref="J138:K138"/>
    <mergeCell ref="B135:D135"/>
    <mergeCell ref="E135:F135"/>
    <mergeCell ref="G135:H135"/>
    <mergeCell ref="J135:K135"/>
    <mergeCell ref="B136:D136"/>
    <mergeCell ref="E136:F136"/>
    <mergeCell ref="G136:H136"/>
    <mergeCell ref="J136:K136"/>
    <mergeCell ref="B133:D133"/>
    <mergeCell ref="E133:F133"/>
    <mergeCell ref="G133:H133"/>
    <mergeCell ref="J133:K133"/>
    <mergeCell ref="B134:D134"/>
    <mergeCell ref="E134:F134"/>
    <mergeCell ref="G134:H134"/>
    <mergeCell ref="J134:K134"/>
    <mergeCell ref="B131:D131"/>
    <mergeCell ref="E131:F131"/>
    <mergeCell ref="G131:H131"/>
    <mergeCell ref="J131:K131"/>
    <mergeCell ref="B132:D132"/>
    <mergeCell ref="E132:F132"/>
    <mergeCell ref="G132:H132"/>
    <mergeCell ref="J132:K132"/>
    <mergeCell ref="B129:D129"/>
    <mergeCell ref="E129:F129"/>
    <mergeCell ref="G129:H129"/>
    <mergeCell ref="J129:K129"/>
    <mergeCell ref="B130:D130"/>
    <mergeCell ref="E130:F130"/>
    <mergeCell ref="G130:H130"/>
    <mergeCell ref="J130:K130"/>
    <mergeCell ref="B127:D127"/>
    <mergeCell ref="E127:F127"/>
    <mergeCell ref="G127:H127"/>
    <mergeCell ref="J127:K127"/>
    <mergeCell ref="B128:D128"/>
    <mergeCell ref="E128:F128"/>
    <mergeCell ref="G128:H128"/>
    <mergeCell ref="J128:K128"/>
    <mergeCell ref="B125:D125"/>
    <mergeCell ref="E125:F125"/>
    <mergeCell ref="G125:H125"/>
    <mergeCell ref="J125:K125"/>
    <mergeCell ref="B126:D126"/>
    <mergeCell ref="E126:F126"/>
    <mergeCell ref="G126:H126"/>
    <mergeCell ref="J126:K126"/>
    <mergeCell ref="B123:D123"/>
    <mergeCell ref="E123:F123"/>
    <mergeCell ref="G123:H123"/>
    <mergeCell ref="J123:K123"/>
    <mergeCell ref="B124:D124"/>
    <mergeCell ref="E124:F124"/>
    <mergeCell ref="G124:H124"/>
    <mergeCell ref="J124:K124"/>
    <mergeCell ref="B121:D121"/>
    <mergeCell ref="E121:F121"/>
    <mergeCell ref="G121:H121"/>
    <mergeCell ref="J121:K121"/>
    <mergeCell ref="B122:D122"/>
    <mergeCell ref="E122:F122"/>
    <mergeCell ref="G122:H122"/>
    <mergeCell ref="J122:K122"/>
    <mergeCell ref="B119:D119"/>
    <mergeCell ref="E119:F119"/>
    <mergeCell ref="G119:H119"/>
    <mergeCell ref="J119:K119"/>
    <mergeCell ref="B120:D120"/>
    <mergeCell ref="E120:F120"/>
    <mergeCell ref="G120:H120"/>
    <mergeCell ref="J120:K120"/>
    <mergeCell ref="B117:D117"/>
    <mergeCell ref="E117:F117"/>
    <mergeCell ref="G117:H117"/>
    <mergeCell ref="J117:K117"/>
    <mergeCell ref="B118:D118"/>
    <mergeCell ref="E118:F118"/>
    <mergeCell ref="G118:H118"/>
    <mergeCell ref="J118:K118"/>
    <mergeCell ref="B115:D115"/>
    <mergeCell ref="E115:F115"/>
    <mergeCell ref="G115:H115"/>
    <mergeCell ref="J115:K115"/>
    <mergeCell ref="B116:D116"/>
    <mergeCell ref="E116:F116"/>
    <mergeCell ref="G116:H116"/>
    <mergeCell ref="J116:K116"/>
    <mergeCell ref="B113:D113"/>
    <mergeCell ref="E113:F113"/>
    <mergeCell ref="G113:H113"/>
    <mergeCell ref="J113:K113"/>
    <mergeCell ref="B114:D114"/>
    <mergeCell ref="E114:F114"/>
    <mergeCell ref="G114:H114"/>
    <mergeCell ref="J114:K114"/>
    <mergeCell ref="B111:D111"/>
    <mergeCell ref="E111:F111"/>
    <mergeCell ref="G111:H111"/>
    <mergeCell ref="J111:K111"/>
    <mergeCell ref="B112:D112"/>
    <mergeCell ref="E112:F112"/>
    <mergeCell ref="G112:H112"/>
    <mergeCell ref="J112:K112"/>
    <mergeCell ref="B109:D109"/>
    <mergeCell ref="E109:F109"/>
    <mergeCell ref="G109:H109"/>
    <mergeCell ref="J109:K109"/>
    <mergeCell ref="B110:D110"/>
    <mergeCell ref="E110:F110"/>
    <mergeCell ref="G110:H110"/>
    <mergeCell ref="J110:K110"/>
    <mergeCell ref="B107:D107"/>
    <mergeCell ref="E107:F107"/>
    <mergeCell ref="G107:H107"/>
    <mergeCell ref="J107:K107"/>
    <mergeCell ref="B108:D108"/>
    <mergeCell ref="E108:F108"/>
    <mergeCell ref="G108:H108"/>
    <mergeCell ref="J108:K108"/>
    <mergeCell ref="B105:D105"/>
    <mergeCell ref="E105:F105"/>
    <mergeCell ref="G105:H105"/>
    <mergeCell ref="J105:K105"/>
    <mergeCell ref="B106:D106"/>
    <mergeCell ref="E106:F106"/>
    <mergeCell ref="G106:H106"/>
    <mergeCell ref="J106:K106"/>
    <mergeCell ref="B103:D103"/>
    <mergeCell ref="E103:F103"/>
    <mergeCell ref="G103:H103"/>
    <mergeCell ref="J103:K103"/>
    <mergeCell ref="B104:D104"/>
    <mergeCell ref="E104:F104"/>
    <mergeCell ref="G104:H104"/>
    <mergeCell ref="J104:K104"/>
    <mergeCell ref="B101:D101"/>
    <mergeCell ref="E101:F101"/>
    <mergeCell ref="G101:H101"/>
    <mergeCell ref="J101:K101"/>
    <mergeCell ref="B102:D102"/>
    <mergeCell ref="E102:F102"/>
    <mergeCell ref="G102:H102"/>
    <mergeCell ref="J102:K102"/>
    <mergeCell ref="B99:D99"/>
    <mergeCell ref="E99:F99"/>
    <mergeCell ref="G99:H99"/>
    <mergeCell ref="J99:K99"/>
    <mergeCell ref="B100:D100"/>
    <mergeCell ref="E100:F100"/>
    <mergeCell ref="G100:H100"/>
    <mergeCell ref="J100:K100"/>
    <mergeCell ref="B97:D97"/>
    <mergeCell ref="E97:F97"/>
    <mergeCell ref="G97:H97"/>
    <mergeCell ref="J97:K97"/>
    <mergeCell ref="B98:D98"/>
    <mergeCell ref="E98:F98"/>
    <mergeCell ref="G98:H98"/>
    <mergeCell ref="J98:K98"/>
    <mergeCell ref="B95:D95"/>
    <mergeCell ref="E95:F95"/>
    <mergeCell ref="G95:H95"/>
    <mergeCell ref="J95:K95"/>
    <mergeCell ref="B96:D96"/>
    <mergeCell ref="E96:F96"/>
    <mergeCell ref="G96:H96"/>
    <mergeCell ref="J96:K96"/>
    <mergeCell ref="B93:D93"/>
    <mergeCell ref="E93:F93"/>
    <mergeCell ref="G93:H93"/>
    <mergeCell ref="J93:K93"/>
    <mergeCell ref="B94:D94"/>
    <mergeCell ref="E94:F94"/>
    <mergeCell ref="G94:H94"/>
    <mergeCell ref="J94:K94"/>
    <mergeCell ref="B91:D91"/>
    <mergeCell ref="E91:F91"/>
    <mergeCell ref="G91:H91"/>
    <mergeCell ref="J91:K91"/>
    <mergeCell ref="B92:D92"/>
    <mergeCell ref="E92:F92"/>
    <mergeCell ref="G92:H92"/>
    <mergeCell ref="J92:K92"/>
    <mergeCell ref="B89:D89"/>
    <mergeCell ref="E89:F89"/>
    <mergeCell ref="G89:H89"/>
    <mergeCell ref="J89:K89"/>
    <mergeCell ref="B90:D90"/>
    <mergeCell ref="E90:F90"/>
    <mergeCell ref="G90:H90"/>
    <mergeCell ref="J90:K90"/>
    <mergeCell ref="B87:D87"/>
    <mergeCell ref="E87:F87"/>
    <mergeCell ref="G87:H87"/>
    <mergeCell ref="J87:K87"/>
    <mergeCell ref="B88:D88"/>
    <mergeCell ref="E88:F88"/>
    <mergeCell ref="G88:H88"/>
    <mergeCell ref="J88:K88"/>
    <mergeCell ref="B85:D85"/>
    <mergeCell ref="E85:F85"/>
    <mergeCell ref="G85:H85"/>
    <mergeCell ref="J85:K85"/>
    <mergeCell ref="B86:D86"/>
    <mergeCell ref="E86:F86"/>
    <mergeCell ref="G86:H86"/>
    <mergeCell ref="J86:K86"/>
    <mergeCell ref="B83:D83"/>
    <mergeCell ref="E83:F83"/>
    <mergeCell ref="G83:H83"/>
    <mergeCell ref="J83:K83"/>
    <mergeCell ref="B84:D84"/>
    <mergeCell ref="E84:F84"/>
    <mergeCell ref="G84:H84"/>
    <mergeCell ref="J84:K84"/>
    <mergeCell ref="B81:D81"/>
    <mergeCell ref="E81:F81"/>
    <mergeCell ref="G81:H81"/>
    <mergeCell ref="J81:K81"/>
    <mergeCell ref="B82:D82"/>
    <mergeCell ref="E82:F82"/>
    <mergeCell ref="G82:H82"/>
    <mergeCell ref="J82:K82"/>
    <mergeCell ref="B79:D79"/>
    <mergeCell ref="E79:F79"/>
    <mergeCell ref="G79:H79"/>
    <mergeCell ref="J79:K79"/>
    <mergeCell ref="B80:D80"/>
    <mergeCell ref="E80:F80"/>
    <mergeCell ref="G80:H80"/>
    <mergeCell ref="J80:K80"/>
    <mergeCell ref="B77:D77"/>
    <mergeCell ref="E77:F77"/>
    <mergeCell ref="G77:H77"/>
    <mergeCell ref="J77:K77"/>
    <mergeCell ref="B78:D78"/>
    <mergeCell ref="E78:F78"/>
    <mergeCell ref="G78:H78"/>
    <mergeCell ref="J78:K78"/>
    <mergeCell ref="B75:D75"/>
    <mergeCell ref="E75:F75"/>
    <mergeCell ref="G75:H75"/>
    <mergeCell ref="J75:K75"/>
    <mergeCell ref="B76:D76"/>
    <mergeCell ref="E76:F76"/>
    <mergeCell ref="G76:H76"/>
    <mergeCell ref="J76:K76"/>
    <mergeCell ref="B73:D73"/>
    <mergeCell ref="E73:F73"/>
    <mergeCell ref="G73:H73"/>
    <mergeCell ref="J73:K73"/>
    <mergeCell ref="B74:D74"/>
    <mergeCell ref="E74:F74"/>
    <mergeCell ref="G74:H74"/>
    <mergeCell ref="J74:K74"/>
    <mergeCell ref="E71:F71"/>
    <mergeCell ref="G71:H71"/>
    <mergeCell ref="J71:K71"/>
    <mergeCell ref="B72:D72"/>
    <mergeCell ref="E72:F72"/>
    <mergeCell ref="G72:H72"/>
    <mergeCell ref="J72:K72"/>
    <mergeCell ref="B69:D69"/>
    <mergeCell ref="E69:F69"/>
    <mergeCell ref="G69:H69"/>
    <mergeCell ref="J69:K69"/>
    <mergeCell ref="B70:D70"/>
    <mergeCell ref="E70:F70"/>
    <mergeCell ref="G70:H70"/>
    <mergeCell ref="J70:K70"/>
    <mergeCell ref="B67:D67"/>
    <mergeCell ref="E67:F67"/>
    <mergeCell ref="G67:H67"/>
    <mergeCell ref="J67:K67"/>
    <mergeCell ref="B68:D68"/>
    <mergeCell ref="E68:F68"/>
    <mergeCell ref="G68:H68"/>
    <mergeCell ref="J68:K68"/>
    <mergeCell ref="B65:D65"/>
    <mergeCell ref="E65:F65"/>
    <mergeCell ref="G65:H65"/>
    <mergeCell ref="J65:K65"/>
    <mergeCell ref="B66:D66"/>
    <mergeCell ref="E66:F66"/>
    <mergeCell ref="G66:H66"/>
    <mergeCell ref="J66:K66"/>
    <mergeCell ref="B63:D63"/>
    <mergeCell ref="E63:F63"/>
    <mergeCell ref="G63:H63"/>
    <mergeCell ref="J63:K63"/>
    <mergeCell ref="B64:D64"/>
    <mergeCell ref="E64:F64"/>
    <mergeCell ref="G64:H64"/>
    <mergeCell ref="J64:K64"/>
    <mergeCell ref="B61:D61"/>
    <mergeCell ref="E61:F61"/>
    <mergeCell ref="G61:H61"/>
    <mergeCell ref="J61:K61"/>
    <mergeCell ref="E62:F62"/>
    <mergeCell ref="G62:H62"/>
    <mergeCell ref="J62:K62"/>
    <mergeCell ref="B59:D59"/>
    <mergeCell ref="E59:F59"/>
    <mergeCell ref="G59:H59"/>
    <mergeCell ref="J59:K59"/>
    <mergeCell ref="B60:D60"/>
    <mergeCell ref="E60:F60"/>
    <mergeCell ref="G60:H60"/>
    <mergeCell ref="J60:K60"/>
    <mergeCell ref="B57:D57"/>
    <mergeCell ref="E57:F57"/>
    <mergeCell ref="G57:H57"/>
    <mergeCell ref="J57:K57"/>
    <mergeCell ref="B58:D58"/>
    <mergeCell ref="E58:F58"/>
    <mergeCell ref="G58:H58"/>
    <mergeCell ref="J58:K58"/>
    <mergeCell ref="B55:D55"/>
    <mergeCell ref="E55:F55"/>
    <mergeCell ref="G55:H55"/>
    <mergeCell ref="J55:K55"/>
    <mergeCell ref="B56:D56"/>
    <mergeCell ref="E56:F56"/>
    <mergeCell ref="G56:H56"/>
    <mergeCell ref="J56:K56"/>
    <mergeCell ref="B53:D53"/>
    <mergeCell ref="E53:F53"/>
    <mergeCell ref="G53:H53"/>
    <mergeCell ref="J53:K53"/>
    <mergeCell ref="B54:D54"/>
    <mergeCell ref="E54:F54"/>
    <mergeCell ref="G54:H54"/>
    <mergeCell ref="J54:K54"/>
    <mergeCell ref="B51:D51"/>
    <mergeCell ref="E51:F51"/>
    <mergeCell ref="G51:H51"/>
    <mergeCell ref="J51:K51"/>
    <mergeCell ref="B52:D52"/>
    <mergeCell ref="E52:F52"/>
    <mergeCell ref="G52:H52"/>
    <mergeCell ref="J52:K52"/>
    <mergeCell ref="B49:D49"/>
    <mergeCell ref="E49:F49"/>
    <mergeCell ref="G49:H49"/>
    <mergeCell ref="J49:K49"/>
    <mergeCell ref="B50:D50"/>
    <mergeCell ref="E50:F50"/>
    <mergeCell ref="G50:H50"/>
    <mergeCell ref="J50:K50"/>
    <mergeCell ref="B47:D47"/>
    <mergeCell ref="E47:F47"/>
    <mergeCell ref="G47:H47"/>
    <mergeCell ref="J47:K47"/>
    <mergeCell ref="B48:D48"/>
    <mergeCell ref="E48:F48"/>
    <mergeCell ref="G48:H48"/>
    <mergeCell ref="J48:K48"/>
    <mergeCell ref="B45:D45"/>
    <mergeCell ref="E45:F45"/>
    <mergeCell ref="G45:H45"/>
    <mergeCell ref="J45:K45"/>
    <mergeCell ref="B46:D46"/>
    <mergeCell ref="E46:F46"/>
    <mergeCell ref="G46:H46"/>
    <mergeCell ref="J46:K46"/>
    <mergeCell ref="B43:D43"/>
    <mergeCell ref="E43:F43"/>
    <mergeCell ref="G43:H43"/>
    <mergeCell ref="J43:K43"/>
    <mergeCell ref="B44:D44"/>
    <mergeCell ref="E44:F44"/>
    <mergeCell ref="G44:H44"/>
    <mergeCell ref="J44:K44"/>
    <mergeCell ref="B40:K40"/>
    <mergeCell ref="B41:D41"/>
    <mergeCell ref="E41:F41"/>
    <mergeCell ref="G41:H41"/>
    <mergeCell ref="J41:K41"/>
    <mergeCell ref="B42:D42"/>
    <mergeCell ref="E42:F42"/>
    <mergeCell ref="G42:H42"/>
    <mergeCell ref="J42:K42"/>
    <mergeCell ref="B38:D38"/>
    <mergeCell ref="E38:F38"/>
    <mergeCell ref="G38:H38"/>
    <mergeCell ref="J38:K38"/>
    <mergeCell ref="B39:D39"/>
    <mergeCell ref="E39:F39"/>
    <mergeCell ref="G39:H39"/>
    <mergeCell ref="J39:K39"/>
    <mergeCell ref="B36:D36"/>
    <mergeCell ref="E36:F36"/>
    <mergeCell ref="G36:H36"/>
    <mergeCell ref="J36:K36"/>
    <mergeCell ref="B37:D37"/>
    <mergeCell ref="E37:F37"/>
    <mergeCell ref="G37:H37"/>
    <mergeCell ref="J37:K37"/>
    <mergeCell ref="B34:D34"/>
    <mergeCell ref="E34:F34"/>
    <mergeCell ref="G34:H34"/>
    <mergeCell ref="J34:K34"/>
    <mergeCell ref="B35:D35"/>
    <mergeCell ref="E35:F35"/>
    <mergeCell ref="G35:H35"/>
    <mergeCell ref="J35:K35"/>
    <mergeCell ref="B32:D32"/>
    <mergeCell ref="E32:F32"/>
    <mergeCell ref="G32:H32"/>
    <mergeCell ref="J32:K32"/>
    <mergeCell ref="B33:D33"/>
    <mergeCell ref="E33:F33"/>
    <mergeCell ref="G33:H33"/>
    <mergeCell ref="J33:K33"/>
    <mergeCell ref="B30:D30"/>
    <mergeCell ref="E30:F30"/>
    <mergeCell ref="G30:H30"/>
    <mergeCell ref="J30:K30"/>
    <mergeCell ref="B31:D31"/>
    <mergeCell ref="E31:F31"/>
    <mergeCell ref="G31:H31"/>
    <mergeCell ref="J31:K31"/>
    <mergeCell ref="B28:D28"/>
    <mergeCell ref="E28:F28"/>
    <mergeCell ref="G28:H28"/>
    <mergeCell ref="J28:K28"/>
    <mergeCell ref="B29:D29"/>
    <mergeCell ref="E29:F29"/>
    <mergeCell ref="G29:H29"/>
    <mergeCell ref="J29:K29"/>
    <mergeCell ref="B26:D26"/>
    <mergeCell ref="E26:F26"/>
    <mergeCell ref="G26:H26"/>
    <mergeCell ref="J26:K26"/>
    <mergeCell ref="B27:D27"/>
    <mergeCell ref="E27:F27"/>
    <mergeCell ref="G27:H27"/>
    <mergeCell ref="J27:K27"/>
    <mergeCell ref="B23:D23"/>
    <mergeCell ref="E23:F23"/>
    <mergeCell ref="G23:H23"/>
    <mergeCell ref="J23:K23"/>
    <mergeCell ref="B24:K24"/>
    <mergeCell ref="B25:D25"/>
    <mergeCell ref="E25:F25"/>
    <mergeCell ref="G25:H25"/>
    <mergeCell ref="J25:K25"/>
    <mergeCell ref="B21:D21"/>
    <mergeCell ref="E21:F21"/>
    <mergeCell ref="G21:H21"/>
    <mergeCell ref="J21:K21"/>
    <mergeCell ref="B22:D22"/>
    <mergeCell ref="E22:F22"/>
    <mergeCell ref="G22:H22"/>
    <mergeCell ref="J22:K22"/>
    <mergeCell ref="B18:D18"/>
    <mergeCell ref="E18:F18"/>
    <mergeCell ref="G18:H18"/>
    <mergeCell ref="J18:K18"/>
    <mergeCell ref="B19:K19"/>
    <mergeCell ref="B20:D20"/>
    <mergeCell ref="E20:F20"/>
    <mergeCell ref="G20:H20"/>
    <mergeCell ref="J20:K20"/>
    <mergeCell ref="B16:D16"/>
    <mergeCell ref="E16:F16"/>
    <mergeCell ref="G16:H16"/>
    <mergeCell ref="J16:K16"/>
    <mergeCell ref="B17:D17"/>
    <mergeCell ref="E17:F17"/>
    <mergeCell ref="G17:H17"/>
    <mergeCell ref="J17:K17"/>
    <mergeCell ref="B14:D14"/>
    <mergeCell ref="E14:F14"/>
    <mergeCell ref="G14:H14"/>
    <mergeCell ref="J14:K14"/>
    <mergeCell ref="B15:D15"/>
    <mergeCell ref="E15:F15"/>
    <mergeCell ref="G15:H15"/>
    <mergeCell ref="J15:K15"/>
    <mergeCell ref="H2:I2"/>
    <mergeCell ref="F3:K3"/>
    <mergeCell ref="E6:G6"/>
    <mergeCell ref="E8:G8"/>
    <mergeCell ref="E10:G10"/>
    <mergeCell ref="B13:K13"/>
  </mergeCells>
  <pageMargins left="0.7" right="0.7" top="0.75" bottom="0.75" header="0.3" footer="0.3"/>
  <pageSetup paperSize="9" scale="54" orientation="portrait" horizontalDpi="300" verticalDpi="300" r:id="rId1"/>
  <rowBreaks count="4" manualBreakCount="4">
    <brk id="85" max="10" man="1"/>
    <brk id="189" max="16383" man="1"/>
    <brk id="284" max="10" man="1"/>
    <brk id="381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538"/>
  <sheetViews>
    <sheetView topLeftCell="A7" zoomScaleNormal="100" workbookViewId="0">
      <selection activeCell="Q267" sqref="Q267"/>
    </sheetView>
  </sheetViews>
  <sheetFormatPr defaultRowHeight="12.75" x14ac:dyDescent="0.2"/>
  <cols>
    <col min="1" max="1" width="2.28515625" style="266" customWidth="1"/>
    <col min="2" max="2" width="0" style="266" hidden="1" customWidth="1"/>
    <col min="3" max="3" width="11.7109375" style="266" customWidth="1"/>
    <col min="4" max="4" width="6.5703125" style="266" customWidth="1"/>
    <col min="5" max="5" width="49.42578125" style="266" customWidth="1"/>
    <col min="6" max="6" width="20" style="266" customWidth="1"/>
    <col min="7" max="7" width="11.140625" style="266" customWidth="1"/>
    <col min="8" max="8" width="14.85546875" style="266" customWidth="1"/>
    <col min="9" max="9" width="36.7109375" style="266" customWidth="1"/>
    <col min="10" max="10" width="5" style="266" customWidth="1"/>
    <col min="11" max="11" width="0.85546875" style="266" customWidth="1"/>
    <col min="12" max="12" width="1.42578125" style="266" customWidth="1"/>
    <col min="13" max="256" width="9.140625" style="266"/>
    <col min="257" max="257" width="2.28515625" style="266" customWidth="1"/>
    <col min="258" max="258" width="0" style="266" hidden="1" customWidth="1"/>
    <col min="259" max="259" width="11.7109375" style="266" customWidth="1"/>
    <col min="260" max="260" width="6.5703125" style="266" customWidth="1"/>
    <col min="261" max="261" width="49.42578125" style="266" customWidth="1"/>
    <col min="262" max="262" width="20" style="266" customWidth="1"/>
    <col min="263" max="263" width="11.140625" style="266" customWidth="1"/>
    <col min="264" max="264" width="14.85546875" style="266" customWidth="1"/>
    <col min="265" max="265" width="36.7109375" style="266" customWidth="1"/>
    <col min="266" max="266" width="5" style="266" customWidth="1"/>
    <col min="267" max="267" width="0.85546875" style="266" customWidth="1"/>
    <col min="268" max="268" width="1.42578125" style="266" customWidth="1"/>
    <col min="269" max="512" width="9.140625" style="266"/>
    <col min="513" max="513" width="2.28515625" style="266" customWidth="1"/>
    <col min="514" max="514" width="0" style="266" hidden="1" customWidth="1"/>
    <col min="515" max="515" width="11.7109375" style="266" customWidth="1"/>
    <col min="516" max="516" width="6.5703125" style="266" customWidth="1"/>
    <col min="517" max="517" width="49.42578125" style="266" customWidth="1"/>
    <col min="518" max="518" width="20" style="266" customWidth="1"/>
    <col min="519" max="519" width="11.140625" style="266" customWidth="1"/>
    <col min="520" max="520" width="14.85546875" style="266" customWidth="1"/>
    <col min="521" max="521" width="36.7109375" style="266" customWidth="1"/>
    <col min="522" max="522" width="5" style="266" customWidth="1"/>
    <col min="523" max="523" width="0.85546875" style="266" customWidth="1"/>
    <col min="524" max="524" width="1.42578125" style="266" customWidth="1"/>
    <col min="525" max="768" width="9.140625" style="266"/>
    <col min="769" max="769" width="2.28515625" style="266" customWidth="1"/>
    <col min="770" max="770" width="0" style="266" hidden="1" customWidth="1"/>
    <col min="771" max="771" width="11.7109375" style="266" customWidth="1"/>
    <col min="772" max="772" width="6.5703125" style="266" customWidth="1"/>
    <col min="773" max="773" width="49.42578125" style="266" customWidth="1"/>
    <col min="774" max="774" width="20" style="266" customWidth="1"/>
    <col min="775" max="775" width="11.140625" style="266" customWidth="1"/>
    <col min="776" max="776" width="14.85546875" style="266" customWidth="1"/>
    <col min="777" max="777" width="36.7109375" style="266" customWidth="1"/>
    <col min="778" max="778" width="5" style="266" customWidth="1"/>
    <col min="779" max="779" width="0.85546875" style="266" customWidth="1"/>
    <col min="780" max="780" width="1.42578125" style="266" customWidth="1"/>
    <col min="781" max="1024" width="9.140625" style="266"/>
    <col min="1025" max="1025" width="2.28515625" style="266" customWidth="1"/>
    <col min="1026" max="1026" width="0" style="266" hidden="1" customWidth="1"/>
    <col min="1027" max="1027" width="11.7109375" style="266" customWidth="1"/>
    <col min="1028" max="1028" width="6.5703125" style="266" customWidth="1"/>
    <col min="1029" max="1029" width="49.42578125" style="266" customWidth="1"/>
    <col min="1030" max="1030" width="20" style="266" customWidth="1"/>
    <col min="1031" max="1031" width="11.140625" style="266" customWidth="1"/>
    <col min="1032" max="1032" width="14.85546875" style="266" customWidth="1"/>
    <col min="1033" max="1033" width="36.7109375" style="266" customWidth="1"/>
    <col min="1034" max="1034" width="5" style="266" customWidth="1"/>
    <col min="1035" max="1035" width="0.85546875" style="266" customWidth="1"/>
    <col min="1036" max="1036" width="1.42578125" style="266" customWidth="1"/>
    <col min="1037" max="1280" width="9.140625" style="266"/>
    <col min="1281" max="1281" width="2.28515625" style="266" customWidth="1"/>
    <col min="1282" max="1282" width="0" style="266" hidden="1" customWidth="1"/>
    <col min="1283" max="1283" width="11.7109375" style="266" customWidth="1"/>
    <col min="1284" max="1284" width="6.5703125" style="266" customWidth="1"/>
    <col min="1285" max="1285" width="49.42578125" style="266" customWidth="1"/>
    <col min="1286" max="1286" width="20" style="266" customWidth="1"/>
    <col min="1287" max="1287" width="11.140625" style="266" customWidth="1"/>
    <col min="1288" max="1288" width="14.85546875" style="266" customWidth="1"/>
    <col min="1289" max="1289" width="36.7109375" style="266" customWidth="1"/>
    <col min="1290" max="1290" width="5" style="266" customWidth="1"/>
    <col min="1291" max="1291" width="0.85546875" style="266" customWidth="1"/>
    <col min="1292" max="1292" width="1.42578125" style="266" customWidth="1"/>
    <col min="1293" max="1536" width="9.140625" style="266"/>
    <col min="1537" max="1537" width="2.28515625" style="266" customWidth="1"/>
    <col min="1538" max="1538" width="0" style="266" hidden="1" customWidth="1"/>
    <col min="1539" max="1539" width="11.7109375" style="266" customWidth="1"/>
    <col min="1540" max="1540" width="6.5703125" style="266" customWidth="1"/>
    <col min="1541" max="1541" width="49.42578125" style="266" customWidth="1"/>
    <col min="1542" max="1542" width="20" style="266" customWidth="1"/>
    <col min="1543" max="1543" width="11.140625" style="266" customWidth="1"/>
    <col min="1544" max="1544" width="14.85546875" style="266" customWidth="1"/>
    <col min="1545" max="1545" width="36.7109375" style="266" customWidth="1"/>
    <col min="1546" max="1546" width="5" style="266" customWidth="1"/>
    <col min="1547" max="1547" width="0.85546875" style="266" customWidth="1"/>
    <col min="1548" max="1548" width="1.42578125" style="266" customWidth="1"/>
    <col min="1549" max="1792" width="9.140625" style="266"/>
    <col min="1793" max="1793" width="2.28515625" style="266" customWidth="1"/>
    <col min="1794" max="1794" width="0" style="266" hidden="1" customWidth="1"/>
    <col min="1795" max="1795" width="11.7109375" style="266" customWidth="1"/>
    <col min="1796" max="1796" width="6.5703125" style="266" customWidth="1"/>
    <col min="1797" max="1797" width="49.42578125" style="266" customWidth="1"/>
    <col min="1798" max="1798" width="20" style="266" customWidth="1"/>
    <col min="1799" max="1799" width="11.140625" style="266" customWidth="1"/>
    <col min="1800" max="1800" width="14.85546875" style="266" customWidth="1"/>
    <col min="1801" max="1801" width="36.7109375" style="266" customWidth="1"/>
    <col min="1802" max="1802" width="5" style="266" customWidth="1"/>
    <col min="1803" max="1803" width="0.85546875" style="266" customWidth="1"/>
    <col min="1804" max="1804" width="1.42578125" style="266" customWidth="1"/>
    <col min="1805" max="2048" width="9.140625" style="266"/>
    <col min="2049" max="2049" width="2.28515625" style="266" customWidth="1"/>
    <col min="2050" max="2050" width="0" style="266" hidden="1" customWidth="1"/>
    <col min="2051" max="2051" width="11.7109375" style="266" customWidth="1"/>
    <col min="2052" max="2052" width="6.5703125" style="266" customWidth="1"/>
    <col min="2053" max="2053" width="49.42578125" style="266" customWidth="1"/>
    <col min="2054" max="2054" width="20" style="266" customWidth="1"/>
    <col min="2055" max="2055" width="11.140625" style="266" customWidth="1"/>
    <col min="2056" max="2056" width="14.85546875" style="266" customWidth="1"/>
    <col min="2057" max="2057" width="36.7109375" style="266" customWidth="1"/>
    <col min="2058" max="2058" width="5" style="266" customWidth="1"/>
    <col min="2059" max="2059" width="0.85546875" style="266" customWidth="1"/>
    <col min="2060" max="2060" width="1.42578125" style="266" customWidth="1"/>
    <col min="2061" max="2304" width="9.140625" style="266"/>
    <col min="2305" max="2305" width="2.28515625" style="266" customWidth="1"/>
    <col min="2306" max="2306" width="0" style="266" hidden="1" customWidth="1"/>
    <col min="2307" max="2307" width="11.7109375" style="266" customWidth="1"/>
    <col min="2308" max="2308" width="6.5703125" style="266" customWidth="1"/>
    <col min="2309" max="2309" width="49.42578125" style="266" customWidth="1"/>
    <col min="2310" max="2310" width="20" style="266" customWidth="1"/>
    <col min="2311" max="2311" width="11.140625" style="266" customWidth="1"/>
    <col min="2312" max="2312" width="14.85546875" style="266" customWidth="1"/>
    <col min="2313" max="2313" width="36.7109375" style="266" customWidth="1"/>
    <col min="2314" max="2314" width="5" style="266" customWidth="1"/>
    <col min="2315" max="2315" width="0.85546875" style="266" customWidth="1"/>
    <col min="2316" max="2316" width="1.42578125" style="266" customWidth="1"/>
    <col min="2317" max="2560" width="9.140625" style="266"/>
    <col min="2561" max="2561" width="2.28515625" style="266" customWidth="1"/>
    <col min="2562" max="2562" width="0" style="266" hidden="1" customWidth="1"/>
    <col min="2563" max="2563" width="11.7109375" style="266" customWidth="1"/>
    <col min="2564" max="2564" width="6.5703125" style="266" customWidth="1"/>
    <col min="2565" max="2565" width="49.42578125" style="266" customWidth="1"/>
    <col min="2566" max="2566" width="20" style="266" customWidth="1"/>
    <col min="2567" max="2567" width="11.140625" style="266" customWidth="1"/>
    <col min="2568" max="2568" width="14.85546875" style="266" customWidth="1"/>
    <col min="2569" max="2569" width="36.7109375" style="266" customWidth="1"/>
    <col min="2570" max="2570" width="5" style="266" customWidth="1"/>
    <col min="2571" max="2571" width="0.85546875" style="266" customWidth="1"/>
    <col min="2572" max="2572" width="1.42578125" style="266" customWidth="1"/>
    <col min="2573" max="2816" width="9.140625" style="266"/>
    <col min="2817" max="2817" width="2.28515625" style="266" customWidth="1"/>
    <col min="2818" max="2818" width="0" style="266" hidden="1" customWidth="1"/>
    <col min="2819" max="2819" width="11.7109375" style="266" customWidth="1"/>
    <col min="2820" max="2820" width="6.5703125" style="266" customWidth="1"/>
    <col min="2821" max="2821" width="49.42578125" style="266" customWidth="1"/>
    <col min="2822" max="2822" width="20" style="266" customWidth="1"/>
    <col min="2823" max="2823" width="11.140625" style="266" customWidth="1"/>
    <col min="2824" max="2824" width="14.85546875" style="266" customWidth="1"/>
    <col min="2825" max="2825" width="36.7109375" style="266" customWidth="1"/>
    <col min="2826" max="2826" width="5" style="266" customWidth="1"/>
    <col min="2827" max="2827" width="0.85546875" style="266" customWidth="1"/>
    <col min="2828" max="2828" width="1.42578125" style="266" customWidth="1"/>
    <col min="2829" max="3072" width="9.140625" style="266"/>
    <col min="3073" max="3073" width="2.28515625" style="266" customWidth="1"/>
    <col min="3074" max="3074" width="0" style="266" hidden="1" customWidth="1"/>
    <col min="3075" max="3075" width="11.7109375" style="266" customWidth="1"/>
    <col min="3076" max="3076" width="6.5703125" style="266" customWidth="1"/>
    <col min="3077" max="3077" width="49.42578125" style="266" customWidth="1"/>
    <col min="3078" max="3078" width="20" style="266" customWidth="1"/>
    <col min="3079" max="3079" width="11.140625" style="266" customWidth="1"/>
    <col min="3080" max="3080" width="14.85546875" style="266" customWidth="1"/>
    <col min="3081" max="3081" width="36.7109375" style="266" customWidth="1"/>
    <col min="3082" max="3082" width="5" style="266" customWidth="1"/>
    <col min="3083" max="3083" width="0.85546875" style="266" customWidth="1"/>
    <col min="3084" max="3084" width="1.42578125" style="266" customWidth="1"/>
    <col min="3085" max="3328" width="9.140625" style="266"/>
    <col min="3329" max="3329" width="2.28515625" style="266" customWidth="1"/>
    <col min="3330" max="3330" width="0" style="266" hidden="1" customWidth="1"/>
    <col min="3331" max="3331" width="11.7109375" style="266" customWidth="1"/>
    <col min="3332" max="3332" width="6.5703125" style="266" customWidth="1"/>
    <col min="3333" max="3333" width="49.42578125" style="266" customWidth="1"/>
    <col min="3334" max="3334" width="20" style="266" customWidth="1"/>
    <col min="3335" max="3335" width="11.140625" style="266" customWidth="1"/>
    <col min="3336" max="3336" width="14.85546875" style="266" customWidth="1"/>
    <col min="3337" max="3337" width="36.7109375" style="266" customWidth="1"/>
    <col min="3338" max="3338" width="5" style="266" customWidth="1"/>
    <col min="3339" max="3339" width="0.85546875" style="266" customWidth="1"/>
    <col min="3340" max="3340" width="1.42578125" style="266" customWidth="1"/>
    <col min="3341" max="3584" width="9.140625" style="266"/>
    <col min="3585" max="3585" width="2.28515625" style="266" customWidth="1"/>
    <col min="3586" max="3586" width="0" style="266" hidden="1" customWidth="1"/>
    <col min="3587" max="3587" width="11.7109375" style="266" customWidth="1"/>
    <col min="3588" max="3588" width="6.5703125" style="266" customWidth="1"/>
    <col min="3589" max="3589" width="49.42578125" style="266" customWidth="1"/>
    <col min="3590" max="3590" width="20" style="266" customWidth="1"/>
    <col min="3591" max="3591" width="11.140625" style="266" customWidth="1"/>
    <col min="3592" max="3592" width="14.85546875" style="266" customWidth="1"/>
    <col min="3593" max="3593" width="36.7109375" style="266" customWidth="1"/>
    <col min="3594" max="3594" width="5" style="266" customWidth="1"/>
    <col min="3595" max="3595" width="0.85546875" style="266" customWidth="1"/>
    <col min="3596" max="3596" width="1.42578125" style="266" customWidth="1"/>
    <col min="3597" max="3840" width="9.140625" style="266"/>
    <col min="3841" max="3841" width="2.28515625" style="266" customWidth="1"/>
    <col min="3842" max="3842" width="0" style="266" hidden="1" customWidth="1"/>
    <col min="3843" max="3843" width="11.7109375" style="266" customWidth="1"/>
    <col min="3844" max="3844" width="6.5703125" style="266" customWidth="1"/>
    <col min="3845" max="3845" width="49.42578125" style="266" customWidth="1"/>
    <col min="3846" max="3846" width="20" style="266" customWidth="1"/>
    <col min="3847" max="3847" width="11.140625" style="266" customWidth="1"/>
    <col min="3848" max="3848" width="14.85546875" style="266" customWidth="1"/>
    <col min="3849" max="3849" width="36.7109375" style="266" customWidth="1"/>
    <col min="3850" max="3850" width="5" style="266" customWidth="1"/>
    <col min="3851" max="3851" width="0.85546875" style="266" customWidth="1"/>
    <col min="3852" max="3852" width="1.42578125" style="266" customWidth="1"/>
    <col min="3853" max="4096" width="9.140625" style="266"/>
    <col min="4097" max="4097" width="2.28515625" style="266" customWidth="1"/>
    <col min="4098" max="4098" width="0" style="266" hidden="1" customWidth="1"/>
    <col min="4099" max="4099" width="11.7109375" style="266" customWidth="1"/>
    <col min="4100" max="4100" width="6.5703125" style="266" customWidth="1"/>
    <col min="4101" max="4101" width="49.42578125" style="266" customWidth="1"/>
    <col min="4102" max="4102" width="20" style="266" customWidth="1"/>
    <col min="4103" max="4103" width="11.140625" style="266" customWidth="1"/>
    <col min="4104" max="4104" width="14.85546875" style="266" customWidth="1"/>
    <col min="4105" max="4105" width="36.7109375" style="266" customWidth="1"/>
    <col min="4106" max="4106" width="5" style="266" customWidth="1"/>
    <col min="4107" max="4107" width="0.85546875" style="266" customWidth="1"/>
    <col min="4108" max="4108" width="1.42578125" style="266" customWidth="1"/>
    <col min="4109" max="4352" width="9.140625" style="266"/>
    <col min="4353" max="4353" width="2.28515625" style="266" customWidth="1"/>
    <col min="4354" max="4354" width="0" style="266" hidden="1" customWidth="1"/>
    <col min="4355" max="4355" width="11.7109375" style="266" customWidth="1"/>
    <col min="4356" max="4356" width="6.5703125" style="266" customWidth="1"/>
    <col min="4357" max="4357" width="49.42578125" style="266" customWidth="1"/>
    <col min="4358" max="4358" width="20" style="266" customWidth="1"/>
    <col min="4359" max="4359" width="11.140625" style="266" customWidth="1"/>
    <col min="4360" max="4360" width="14.85546875" style="266" customWidth="1"/>
    <col min="4361" max="4361" width="36.7109375" style="266" customWidth="1"/>
    <col min="4362" max="4362" width="5" style="266" customWidth="1"/>
    <col min="4363" max="4363" width="0.85546875" style="266" customWidth="1"/>
    <col min="4364" max="4364" width="1.42578125" style="266" customWidth="1"/>
    <col min="4365" max="4608" width="9.140625" style="266"/>
    <col min="4609" max="4609" width="2.28515625" style="266" customWidth="1"/>
    <col min="4610" max="4610" width="0" style="266" hidden="1" customWidth="1"/>
    <col min="4611" max="4611" width="11.7109375" style="266" customWidth="1"/>
    <col min="4612" max="4612" width="6.5703125" style="266" customWidth="1"/>
    <col min="4613" max="4613" width="49.42578125" style="266" customWidth="1"/>
    <col min="4614" max="4614" width="20" style="266" customWidth="1"/>
    <col min="4615" max="4615" width="11.140625" style="266" customWidth="1"/>
    <col min="4616" max="4616" width="14.85546875" style="266" customWidth="1"/>
    <col min="4617" max="4617" width="36.7109375" style="266" customWidth="1"/>
    <col min="4618" max="4618" width="5" style="266" customWidth="1"/>
    <col min="4619" max="4619" width="0.85546875" style="266" customWidth="1"/>
    <col min="4620" max="4620" width="1.42578125" style="266" customWidth="1"/>
    <col min="4621" max="4864" width="9.140625" style="266"/>
    <col min="4865" max="4865" width="2.28515625" style="266" customWidth="1"/>
    <col min="4866" max="4866" width="0" style="266" hidden="1" customWidth="1"/>
    <col min="4867" max="4867" width="11.7109375" style="266" customWidth="1"/>
    <col min="4868" max="4868" width="6.5703125" style="266" customWidth="1"/>
    <col min="4869" max="4869" width="49.42578125" style="266" customWidth="1"/>
    <col min="4870" max="4870" width="20" style="266" customWidth="1"/>
    <col min="4871" max="4871" width="11.140625" style="266" customWidth="1"/>
    <col min="4872" max="4872" width="14.85546875" style="266" customWidth="1"/>
    <col min="4873" max="4873" width="36.7109375" style="266" customWidth="1"/>
    <col min="4874" max="4874" width="5" style="266" customWidth="1"/>
    <col min="4875" max="4875" width="0.85546875" style="266" customWidth="1"/>
    <col min="4876" max="4876" width="1.42578125" style="266" customWidth="1"/>
    <col min="4877" max="5120" width="9.140625" style="266"/>
    <col min="5121" max="5121" width="2.28515625" style="266" customWidth="1"/>
    <col min="5122" max="5122" width="0" style="266" hidden="1" customWidth="1"/>
    <col min="5123" max="5123" width="11.7109375" style="266" customWidth="1"/>
    <col min="5124" max="5124" width="6.5703125" style="266" customWidth="1"/>
    <col min="5125" max="5125" width="49.42578125" style="266" customWidth="1"/>
    <col min="5126" max="5126" width="20" style="266" customWidth="1"/>
    <col min="5127" max="5127" width="11.140625" style="266" customWidth="1"/>
    <col min="5128" max="5128" width="14.85546875" style="266" customWidth="1"/>
    <col min="5129" max="5129" width="36.7109375" style="266" customWidth="1"/>
    <col min="5130" max="5130" width="5" style="266" customWidth="1"/>
    <col min="5131" max="5131" width="0.85546875" style="266" customWidth="1"/>
    <col min="5132" max="5132" width="1.42578125" style="266" customWidth="1"/>
    <col min="5133" max="5376" width="9.140625" style="266"/>
    <col min="5377" max="5377" width="2.28515625" style="266" customWidth="1"/>
    <col min="5378" max="5378" width="0" style="266" hidden="1" customWidth="1"/>
    <col min="5379" max="5379" width="11.7109375" style="266" customWidth="1"/>
    <col min="5380" max="5380" width="6.5703125" style="266" customWidth="1"/>
    <col min="5381" max="5381" width="49.42578125" style="266" customWidth="1"/>
    <col min="5382" max="5382" width="20" style="266" customWidth="1"/>
    <col min="5383" max="5383" width="11.140625" style="266" customWidth="1"/>
    <col min="5384" max="5384" width="14.85546875" style="266" customWidth="1"/>
    <col min="5385" max="5385" width="36.7109375" style="266" customWidth="1"/>
    <col min="5386" max="5386" width="5" style="266" customWidth="1"/>
    <col min="5387" max="5387" width="0.85546875" style="266" customWidth="1"/>
    <col min="5388" max="5388" width="1.42578125" style="266" customWidth="1"/>
    <col min="5389" max="5632" width="9.140625" style="266"/>
    <col min="5633" max="5633" width="2.28515625" style="266" customWidth="1"/>
    <col min="5634" max="5634" width="0" style="266" hidden="1" customWidth="1"/>
    <col min="5635" max="5635" width="11.7109375" style="266" customWidth="1"/>
    <col min="5636" max="5636" width="6.5703125" style="266" customWidth="1"/>
    <col min="5637" max="5637" width="49.42578125" style="266" customWidth="1"/>
    <col min="5638" max="5638" width="20" style="266" customWidth="1"/>
    <col min="5639" max="5639" width="11.140625" style="266" customWidth="1"/>
    <col min="5640" max="5640" width="14.85546875" style="266" customWidth="1"/>
    <col min="5641" max="5641" width="36.7109375" style="266" customWidth="1"/>
    <col min="5642" max="5642" width="5" style="266" customWidth="1"/>
    <col min="5643" max="5643" width="0.85546875" style="266" customWidth="1"/>
    <col min="5644" max="5644" width="1.42578125" style="266" customWidth="1"/>
    <col min="5645" max="5888" width="9.140625" style="266"/>
    <col min="5889" max="5889" width="2.28515625" style="266" customWidth="1"/>
    <col min="5890" max="5890" width="0" style="266" hidden="1" customWidth="1"/>
    <col min="5891" max="5891" width="11.7109375" style="266" customWidth="1"/>
    <col min="5892" max="5892" width="6.5703125" style="266" customWidth="1"/>
    <col min="5893" max="5893" width="49.42578125" style="266" customWidth="1"/>
    <col min="5894" max="5894" width="20" style="266" customWidth="1"/>
    <col min="5895" max="5895" width="11.140625" style="266" customWidth="1"/>
    <col min="5896" max="5896" width="14.85546875" style="266" customWidth="1"/>
    <col min="5897" max="5897" width="36.7109375" style="266" customWidth="1"/>
    <col min="5898" max="5898" width="5" style="266" customWidth="1"/>
    <col min="5899" max="5899" width="0.85546875" style="266" customWidth="1"/>
    <col min="5900" max="5900" width="1.42578125" style="266" customWidth="1"/>
    <col min="5901" max="6144" width="9.140625" style="266"/>
    <col min="6145" max="6145" width="2.28515625" style="266" customWidth="1"/>
    <col min="6146" max="6146" width="0" style="266" hidden="1" customWidth="1"/>
    <col min="6147" max="6147" width="11.7109375" style="266" customWidth="1"/>
    <col min="6148" max="6148" width="6.5703125" style="266" customWidth="1"/>
    <col min="6149" max="6149" width="49.42578125" style="266" customWidth="1"/>
    <col min="6150" max="6150" width="20" style="266" customWidth="1"/>
    <col min="6151" max="6151" width="11.140625" style="266" customWidth="1"/>
    <col min="6152" max="6152" width="14.85546875" style="266" customWidth="1"/>
    <col min="6153" max="6153" width="36.7109375" style="266" customWidth="1"/>
    <col min="6154" max="6154" width="5" style="266" customWidth="1"/>
    <col min="6155" max="6155" width="0.85546875" style="266" customWidth="1"/>
    <col min="6156" max="6156" width="1.42578125" style="266" customWidth="1"/>
    <col min="6157" max="6400" width="9.140625" style="266"/>
    <col min="6401" max="6401" width="2.28515625" style="266" customWidth="1"/>
    <col min="6402" max="6402" width="0" style="266" hidden="1" customWidth="1"/>
    <col min="6403" max="6403" width="11.7109375" style="266" customWidth="1"/>
    <col min="6404" max="6404" width="6.5703125" style="266" customWidth="1"/>
    <col min="6405" max="6405" width="49.42578125" style="266" customWidth="1"/>
    <col min="6406" max="6406" width="20" style="266" customWidth="1"/>
    <col min="6407" max="6407" width="11.140625" style="266" customWidth="1"/>
    <col min="6408" max="6408" width="14.85546875" style="266" customWidth="1"/>
    <col min="6409" max="6409" width="36.7109375" style="266" customWidth="1"/>
    <col min="6410" max="6410" width="5" style="266" customWidth="1"/>
    <col min="6411" max="6411" width="0.85546875" style="266" customWidth="1"/>
    <col min="6412" max="6412" width="1.42578125" style="266" customWidth="1"/>
    <col min="6413" max="6656" width="9.140625" style="266"/>
    <col min="6657" max="6657" width="2.28515625" style="266" customWidth="1"/>
    <col min="6658" max="6658" width="0" style="266" hidden="1" customWidth="1"/>
    <col min="6659" max="6659" width="11.7109375" style="266" customWidth="1"/>
    <col min="6660" max="6660" width="6.5703125" style="266" customWidth="1"/>
    <col min="6661" max="6661" width="49.42578125" style="266" customWidth="1"/>
    <col min="6662" max="6662" width="20" style="266" customWidth="1"/>
    <col min="6663" max="6663" width="11.140625" style="266" customWidth="1"/>
    <col min="6664" max="6664" width="14.85546875" style="266" customWidth="1"/>
    <col min="6665" max="6665" width="36.7109375" style="266" customWidth="1"/>
    <col min="6666" max="6666" width="5" style="266" customWidth="1"/>
    <col min="6667" max="6667" width="0.85546875" style="266" customWidth="1"/>
    <col min="6668" max="6668" width="1.42578125" style="266" customWidth="1"/>
    <col min="6669" max="6912" width="9.140625" style="266"/>
    <col min="6913" max="6913" width="2.28515625" style="266" customWidth="1"/>
    <col min="6914" max="6914" width="0" style="266" hidden="1" customWidth="1"/>
    <col min="6915" max="6915" width="11.7109375" style="266" customWidth="1"/>
    <col min="6916" max="6916" width="6.5703125" style="266" customWidth="1"/>
    <col min="6917" max="6917" width="49.42578125" style="266" customWidth="1"/>
    <col min="6918" max="6918" width="20" style="266" customWidth="1"/>
    <col min="6919" max="6919" width="11.140625" style="266" customWidth="1"/>
    <col min="6920" max="6920" width="14.85546875" style="266" customWidth="1"/>
    <col min="6921" max="6921" width="36.7109375" style="266" customWidth="1"/>
    <col min="6922" max="6922" width="5" style="266" customWidth="1"/>
    <col min="6923" max="6923" width="0.85546875" style="266" customWidth="1"/>
    <col min="6924" max="6924" width="1.42578125" style="266" customWidth="1"/>
    <col min="6925" max="7168" width="9.140625" style="266"/>
    <col min="7169" max="7169" width="2.28515625" style="266" customWidth="1"/>
    <col min="7170" max="7170" width="0" style="266" hidden="1" customWidth="1"/>
    <col min="7171" max="7171" width="11.7109375" style="266" customWidth="1"/>
    <col min="7172" max="7172" width="6.5703125" style="266" customWidth="1"/>
    <col min="7173" max="7173" width="49.42578125" style="266" customWidth="1"/>
    <col min="7174" max="7174" width="20" style="266" customWidth="1"/>
    <col min="7175" max="7175" width="11.140625" style="266" customWidth="1"/>
    <col min="7176" max="7176" width="14.85546875" style="266" customWidth="1"/>
    <col min="7177" max="7177" width="36.7109375" style="266" customWidth="1"/>
    <col min="7178" max="7178" width="5" style="266" customWidth="1"/>
    <col min="7179" max="7179" width="0.85546875" style="266" customWidth="1"/>
    <col min="7180" max="7180" width="1.42578125" style="266" customWidth="1"/>
    <col min="7181" max="7424" width="9.140625" style="266"/>
    <col min="7425" max="7425" width="2.28515625" style="266" customWidth="1"/>
    <col min="7426" max="7426" width="0" style="266" hidden="1" customWidth="1"/>
    <col min="7427" max="7427" width="11.7109375" style="266" customWidth="1"/>
    <col min="7428" max="7428" width="6.5703125" style="266" customWidth="1"/>
    <col min="7429" max="7429" width="49.42578125" style="266" customWidth="1"/>
    <col min="7430" max="7430" width="20" style="266" customWidth="1"/>
    <col min="7431" max="7431" width="11.140625" style="266" customWidth="1"/>
    <col min="7432" max="7432" width="14.85546875" style="266" customWidth="1"/>
    <col min="7433" max="7433" width="36.7109375" style="266" customWidth="1"/>
    <col min="7434" max="7434" width="5" style="266" customWidth="1"/>
    <col min="7435" max="7435" width="0.85546875" style="266" customWidth="1"/>
    <col min="7436" max="7436" width="1.42578125" style="266" customWidth="1"/>
    <col min="7437" max="7680" width="9.140625" style="266"/>
    <col min="7681" max="7681" width="2.28515625" style="266" customWidth="1"/>
    <col min="7682" max="7682" width="0" style="266" hidden="1" customWidth="1"/>
    <col min="7683" max="7683" width="11.7109375" style="266" customWidth="1"/>
    <col min="7684" max="7684" width="6.5703125" style="266" customWidth="1"/>
    <col min="7685" max="7685" width="49.42578125" style="266" customWidth="1"/>
    <col min="7686" max="7686" width="20" style="266" customWidth="1"/>
    <col min="7687" max="7687" width="11.140625" style="266" customWidth="1"/>
    <col min="7688" max="7688" width="14.85546875" style="266" customWidth="1"/>
    <col min="7689" max="7689" width="36.7109375" style="266" customWidth="1"/>
    <col min="7690" max="7690" width="5" style="266" customWidth="1"/>
    <col min="7691" max="7691" width="0.85546875" style="266" customWidth="1"/>
    <col min="7692" max="7692" width="1.42578125" style="266" customWidth="1"/>
    <col min="7693" max="7936" width="9.140625" style="266"/>
    <col min="7937" max="7937" width="2.28515625" style="266" customWidth="1"/>
    <col min="7938" max="7938" width="0" style="266" hidden="1" customWidth="1"/>
    <col min="7939" max="7939" width="11.7109375" style="266" customWidth="1"/>
    <col min="7940" max="7940" width="6.5703125" style="266" customWidth="1"/>
    <col min="7941" max="7941" width="49.42578125" style="266" customWidth="1"/>
    <col min="7942" max="7942" width="20" style="266" customWidth="1"/>
    <col min="7943" max="7943" width="11.140625" style="266" customWidth="1"/>
    <col min="7944" max="7944" width="14.85546875" style="266" customWidth="1"/>
    <col min="7945" max="7945" width="36.7109375" style="266" customWidth="1"/>
    <col min="7946" max="7946" width="5" style="266" customWidth="1"/>
    <col min="7947" max="7947" width="0.85546875" style="266" customWidth="1"/>
    <col min="7948" max="7948" width="1.42578125" style="266" customWidth="1"/>
    <col min="7949" max="8192" width="9.140625" style="266"/>
    <col min="8193" max="8193" width="2.28515625" style="266" customWidth="1"/>
    <col min="8194" max="8194" width="0" style="266" hidden="1" customWidth="1"/>
    <col min="8195" max="8195" width="11.7109375" style="266" customWidth="1"/>
    <col min="8196" max="8196" width="6.5703125" style="266" customWidth="1"/>
    <col min="8197" max="8197" width="49.42578125" style="266" customWidth="1"/>
    <col min="8198" max="8198" width="20" style="266" customWidth="1"/>
    <col min="8199" max="8199" width="11.140625" style="266" customWidth="1"/>
    <col min="8200" max="8200" width="14.85546875" style="266" customWidth="1"/>
    <col min="8201" max="8201" width="36.7109375" style="266" customWidth="1"/>
    <col min="8202" max="8202" width="5" style="266" customWidth="1"/>
    <col min="8203" max="8203" width="0.85546875" style="266" customWidth="1"/>
    <col min="8204" max="8204" width="1.42578125" style="266" customWidth="1"/>
    <col min="8205" max="8448" width="9.140625" style="266"/>
    <col min="8449" max="8449" width="2.28515625" style="266" customWidth="1"/>
    <col min="8450" max="8450" width="0" style="266" hidden="1" customWidth="1"/>
    <col min="8451" max="8451" width="11.7109375" style="266" customWidth="1"/>
    <col min="8452" max="8452" width="6.5703125" style="266" customWidth="1"/>
    <col min="8453" max="8453" width="49.42578125" style="266" customWidth="1"/>
    <col min="8454" max="8454" width="20" style="266" customWidth="1"/>
    <col min="8455" max="8455" width="11.140625" style="266" customWidth="1"/>
    <col min="8456" max="8456" width="14.85546875" style="266" customWidth="1"/>
    <col min="8457" max="8457" width="36.7109375" style="266" customWidth="1"/>
    <col min="8458" max="8458" width="5" style="266" customWidth="1"/>
    <col min="8459" max="8459" width="0.85546875" style="266" customWidth="1"/>
    <col min="8460" max="8460" width="1.42578125" style="266" customWidth="1"/>
    <col min="8461" max="8704" width="9.140625" style="266"/>
    <col min="8705" max="8705" width="2.28515625" style="266" customWidth="1"/>
    <col min="8706" max="8706" width="0" style="266" hidden="1" customWidth="1"/>
    <col min="8707" max="8707" width="11.7109375" style="266" customWidth="1"/>
    <col min="8708" max="8708" width="6.5703125" style="266" customWidth="1"/>
    <col min="8709" max="8709" width="49.42578125" style="266" customWidth="1"/>
    <col min="8710" max="8710" width="20" style="266" customWidth="1"/>
    <col min="8711" max="8711" width="11.140625" style="266" customWidth="1"/>
    <col min="8712" max="8712" width="14.85546875" style="266" customWidth="1"/>
    <col min="8713" max="8713" width="36.7109375" style="266" customWidth="1"/>
    <col min="8714" max="8714" width="5" style="266" customWidth="1"/>
    <col min="8715" max="8715" width="0.85546875" style="266" customWidth="1"/>
    <col min="8716" max="8716" width="1.42578125" style="266" customWidth="1"/>
    <col min="8717" max="8960" width="9.140625" style="266"/>
    <col min="8961" max="8961" width="2.28515625" style="266" customWidth="1"/>
    <col min="8962" max="8962" width="0" style="266" hidden="1" customWidth="1"/>
    <col min="8963" max="8963" width="11.7109375" style="266" customWidth="1"/>
    <col min="8964" max="8964" width="6.5703125" style="266" customWidth="1"/>
    <col min="8965" max="8965" width="49.42578125" style="266" customWidth="1"/>
    <col min="8966" max="8966" width="20" style="266" customWidth="1"/>
    <col min="8967" max="8967" width="11.140625" style="266" customWidth="1"/>
    <col min="8968" max="8968" width="14.85546875" style="266" customWidth="1"/>
    <col min="8969" max="8969" width="36.7109375" style="266" customWidth="1"/>
    <col min="8970" max="8970" width="5" style="266" customWidth="1"/>
    <col min="8971" max="8971" width="0.85546875" style="266" customWidth="1"/>
    <col min="8972" max="8972" width="1.42578125" style="266" customWidth="1"/>
    <col min="8973" max="9216" width="9.140625" style="266"/>
    <col min="9217" max="9217" width="2.28515625" style="266" customWidth="1"/>
    <col min="9218" max="9218" width="0" style="266" hidden="1" customWidth="1"/>
    <col min="9219" max="9219" width="11.7109375" style="266" customWidth="1"/>
    <col min="9220" max="9220" width="6.5703125" style="266" customWidth="1"/>
    <col min="9221" max="9221" width="49.42578125" style="266" customWidth="1"/>
    <col min="9222" max="9222" width="20" style="266" customWidth="1"/>
    <col min="9223" max="9223" width="11.140625" style="266" customWidth="1"/>
    <col min="9224" max="9224" width="14.85546875" style="266" customWidth="1"/>
    <col min="9225" max="9225" width="36.7109375" style="266" customWidth="1"/>
    <col min="9226" max="9226" width="5" style="266" customWidth="1"/>
    <col min="9227" max="9227" width="0.85546875" style="266" customWidth="1"/>
    <col min="9228" max="9228" width="1.42578125" style="266" customWidth="1"/>
    <col min="9229" max="9472" width="9.140625" style="266"/>
    <col min="9473" max="9473" width="2.28515625" style="266" customWidth="1"/>
    <col min="9474" max="9474" width="0" style="266" hidden="1" customWidth="1"/>
    <col min="9475" max="9475" width="11.7109375" style="266" customWidth="1"/>
    <col min="9476" max="9476" width="6.5703125" style="266" customWidth="1"/>
    <col min="9477" max="9477" width="49.42578125" style="266" customWidth="1"/>
    <col min="9478" max="9478" width="20" style="266" customWidth="1"/>
    <col min="9479" max="9479" width="11.140625" style="266" customWidth="1"/>
    <col min="9480" max="9480" width="14.85546875" style="266" customWidth="1"/>
    <col min="9481" max="9481" width="36.7109375" style="266" customWidth="1"/>
    <col min="9482" max="9482" width="5" style="266" customWidth="1"/>
    <col min="9483" max="9483" width="0.85546875" style="266" customWidth="1"/>
    <col min="9484" max="9484" width="1.42578125" style="266" customWidth="1"/>
    <col min="9485" max="9728" width="9.140625" style="266"/>
    <col min="9729" max="9729" width="2.28515625" style="266" customWidth="1"/>
    <col min="9730" max="9730" width="0" style="266" hidden="1" customWidth="1"/>
    <col min="9731" max="9731" width="11.7109375" style="266" customWidth="1"/>
    <col min="9732" max="9732" width="6.5703125" style="266" customWidth="1"/>
    <col min="9733" max="9733" width="49.42578125" style="266" customWidth="1"/>
    <col min="9734" max="9734" width="20" style="266" customWidth="1"/>
    <col min="9735" max="9735" width="11.140625" style="266" customWidth="1"/>
    <col min="9736" max="9736" width="14.85546875" style="266" customWidth="1"/>
    <col min="9737" max="9737" width="36.7109375" style="266" customWidth="1"/>
    <col min="9738" max="9738" width="5" style="266" customWidth="1"/>
    <col min="9739" max="9739" width="0.85546875" style="266" customWidth="1"/>
    <col min="9740" max="9740" width="1.42578125" style="266" customWidth="1"/>
    <col min="9741" max="9984" width="9.140625" style="266"/>
    <col min="9985" max="9985" width="2.28515625" style="266" customWidth="1"/>
    <col min="9986" max="9986" width="0" style="266" hidden="1" customWidth="1"/>
    <col min="9987" max="9987" width="11.7109375" style="266" customWidth="1"/>
    <col min="9988" max="9988" width="6.5703125" style="266" customWidth="1"/>
    <col min="9989" max="9989" width="49.42578125" style="266" customWidth="1"/>
    <col min="9990" max="9990" width="20" style="266" customWidth="1"/>
    <col min="9991" max="9991" width="11.140625" style="266" customWidth="1"/>
    <col min="9992" max="9992" width="14.85546875" style="266" customWidth="1"/>
    <col min="9993" max="9993" width="36.7109375" style="266" customWidth="1"/>
    <col min="9994" max="9994" width="5" style="266" customWidth="1"/>
    <col min="9995" max="9995" width="0.85546875" style="266" customWidth="1"/>
    <col min="9996" max="9996" width="1.42578125" style="266" customWidth="1"/>
    <col min="9997" max="10240" width="9.140625" style="266"/>
    <col min="10241" max="10241" width="2.28515625" style="266" customWidth="1"/>
    <col min="10242" max="10242" width="0" style="266" hidden="1" customWidth="1"/>
    <col min="10243" max="10243" width="11.7109375" style="266" customWidth="1"/>
    <col min="10244" max="10244" width="6.5703125" style="266" customWidth="1"/>
    <col min="10245" max="10245" width="49.42578125" style="266" customWidth="1"/>
    <col min="10246" max="10246" width="20" style="266" customWidth="1"/>
    <col min="10247" max="10247" width="11.140625" style="266" customWidth="1"/>
    <col min="10248" max="10248" width="14.85546875" style="266" customWidth="1"/>
    <col min="10249" max="10249" width="36.7109375" style="266" customWidth="1"/>
    <col min="10250" max="10250" width="5" style="266" customWidth="1"/>
    <col min="10251" max="10251" width="0.85546875" style="266" customWidth="1"/>
    <col min="10252" max="10252" width="1.42578125" style="266" customWidth="1"/>
    <col min="10253" max="10496" width="9.140625" style="266"/>
    <col min="10497" max="10497" width="2.28515625" style="266" customWidth="1"/>
    <col min="10498" max="10498" width="0" style="266" hidden="1" customWidth="1"/>
    <col min="10499" max="10499" width="11.7109375" style="266" customWidth="1"/>
    <col min="10500" max="10500" width="6.5703125" style="266" customWidth="1"/>
    <col min="10501" max="10501" width="49.42578125" style="266" customWidth="1"/>
    <col min="10502" max="10502" width="20" style="266" customWidth="1"/>
    <col min="10503" max="10503" width="11.140625" style="266" customWidth="1"/>
    <col min="10504" max="10504" width="14.85546875" style="266" customWidth="1"/>
    <col min="10505" max="10505" width="36.7109375" style="266" customWidth="1"/>
    <col min="10506" max="10506" width="5" style="266" customWidth="1"/>
    <col min="10507" max="10507" width="0.85546875" style="266" customWidth="1"/>
    <col min="10508" max="10508" width="1.42578125" style="266" customWidth="1"/>
    <col min="10509" max="10752" width="9.140625" style="266"/>
    <col min="10753" max="10753" width="2.28515625" style="266" customWidth="1"/>
    <col min="10754" max="10754" width="0" style="266" hidden="1" customWidth="1"/>
    <col min="10755" max="10755" width="11.7109375" style="266" customWidth="1"/>
    <col min="10756" max="10756" width="6.5703125" style="266" customWidth="1"/>
    <col min="10757" max="10757" width="49.42578125" style="266" customWidth="1"/>
    <col min="10758" max="10758" width="20" style="266" customWidth="1"/>
    <col min="10759" max="10759" width="11.140625" style="266" customWidth="1"/>
    <col min="10760" max="10760" width="14.85546875" style="266" customWidth="1"/>
    <col min="10761" max="10761" width="36.7109375" style="266" customWidth="1"/>
    <col min="10762" max="10762" width="5" style="266" customWidth="1"/>
    <col min="10763" max="10763" width="0.85546875" style="266" customWidth="1"/>
    <col min="10764" max="10764" width="1.42578125" style="266" customWidth="1"/>
    <col min="10765" max="11008" width="9.140625" style="266"/>
    <col min="11009" max="11009" width="2.28515625" style="266" customWidth="1"/>
    <col min="11010" max="11010" width="0" style="266" hidden="1" customWidth="1"/>
    <col min="11011" max="11011" width="11.7109375" style="266" customWidth="1"/>
    <col min="11012" max="11012" width="6.5703125" style="266" customWidth="1"/>
    <col min="11013" max="11013" width="49.42578125" style="266" customWidth="1"/>
    <col min="11014" max="11014" width="20" style="266" customWidth="1"/>
    <col min="11015" max="11015" width="11.140625" style="266" customWidth="1"/>
    <col min="11016" max="11016" width="14.85546875" style="266" customWidth="1"/>
    <col min="11017" max="11017" width="36.7109375" style="266" customWidth="1"/>
    <col min="11018" max="11018" width="5" style="266" customWidth="1"/>
    <col min="11019" max="11019" width="0.85546875" style="266" customWidth="1"/>
    <col min="11020" max="11020" width="1.42578125" style="266" customWidth="1"/>
    <col min="11021" max="11264" width="9.140625" style="266"/>
    <col min="11265" max="11265" width="2.28515625" style="266" customWidth="1"/>
    <col min="11266" max="11266" width="0" style="266" hidden="1" customWidth="1"/>
    <col min="11267" max="11267" width="11.7109375" style="266" customWidth="1"/>
    <col min="11268" max="11268" width="6.5703125" style="266" customWidth="1"/>
    <col min="11269" max="11269" width="49.42578125" style="266" customWidth="1"/>
    <col min="11270" max="11270" width="20" style="266" customWidth="1"/>
    <col min="11271" max="11271" width="11.140625" style="266" customWidth="1"/>
    <col min="11272" max="11272" width="14.85546875" style="266" customWidth="1"/>
    <col min="11273" max="11273" width="36.7109375" style="266" customWidth="1"/>
    <col min="11274" max="11274" width="5" style="266" customWidth="1"/>
    <col min="11275" max="11275" width="0.85546875" style="266" customWidth="1"/>
    <col min="11276" max="11276" width="1.42578125" style="266" customWidth="1"/>
    <col min="11277" max="11520" width="9.140625" style="266"/>
    <col min="11521" max="11521" width="2.28515625" style="266" customWidth="1"/>
    <col min="11522" max="11522" width="0" style="266" hidden="1" customWidth="1"/>
    <col min="11523" max="11523" width="11.7109375" style="266" customWidth="1"/>
    <col min="11524" max="11524" width="6.5703125" style="266" customWidth="1"/>
    <col min="11525" max="11525" width="49.42578125" style="266" customWidth="1"/>
    <col min="11526" max="11526" width="20" style="266" customWidth="1"/>
    <col min="11527" max="11527" width="11.140625" style="266" customWidth="1"/>
    <col min="11528" max="11528" width="14.85546875" style="266" customWidth="1"/>
    <col min="11529" max="11529" width="36.7109375" style="266" customWidth="1"/>
    <col min="11530" max="11530" width="5" style="266" customWidth="1"/>
    <col min="11531" max="11531" width="0.85546875" style="266" customWidth="1"/>
    <col min="11532" max="11532" width="1.42578125" style="266" customWidth="1"/>
    <col min="11533" max="11776" width="9.140625" style="266"/>
    <col min="11777" max="11777" width="2.28515625" style="266" customWidth="1"/>
    <col min="11778" max="11778" width="0" style="266" hidden="1" customWidth="1"/>
    <col min="11779" max="11779" width="11.7109375" style="266" customWidth="1"/>
    <col min="11780" max="11780" width="6.5703125" style="266" customWidth="1"/>
    <col min="11781" max="11781" width="49.42578125" style="266" customWidth="1"/>
    <col min="11782" max="11782" width="20" style="266" customWidth="1"/>
    <col min="11783" max="11783" width="11.140625" style="266" customWidth="1"/>
    <col min="11784" max="11784" width="14.85546875" style="266" customWidth="1"/>
    <col min="11785" max="11785" width="36.7109375" style="266" customWidth="1"/>
    <col min="11786" max="11786" width="5" style="266" customWidth="1"/>
    <col min="11787" max="11787" width="0.85546875" style="266" customWidth="1"/>
    <col min="11788" max="11788" width="1.42578125" style="266" customWidth="1"/>
    <col min="11789" max="12032" width="9.140625" style="266"/>
    <col min="12033" max="12033" width="2.28515625" style="266" customWidth="1"/>
    <col min="12034" max="12034" width="0" style="266" hidden="1" customWidth="1"/>
    <col min="12035" max="12035" width="11.7109375" style="266" customWidth="1"/>
    <col min="12036" max="12036" width="6.5703125" style="266" customWidth="1"/>
    <col min="12037" max="12037" width="49.42578125" style="266" customWidth="1"/>
    <col min="12038" max="12038" width="20" style="266" customWidth="1"/>
    <col min="12039" max="12039" width="11.140625" style="266" customWidth="1"/>
    <col min="12040" max="12040" width="14.85546875" style="266" customWidth="1"/>
    <col min="12041" max="12041" width="36.7109375" style="266" customWidth="1"/>
    <col min="12042" max="12042" width="5" style="266" customWidth="1"/>
    <col min="12043" max="12043" width="0.85546875" style="266" customWidth="1"/>
    <col min="12044" max="12044" width="1.42578125" style="266" customWidth="1"/>
    <col min="12045" max="12288" width="9.140625" style="266"/>
    <col min="12289" max="12289" width="2.28515625" style="266" customWidth="1"/>
    <col min="12290" max="12290" width="0" style="266" hidden="1" customWidth="1"/>
    <col min="12291" max="12291" width="11.7109375" style="266" customWidth="1"/>
    <col min="12292" max="12292" width="6.5703125" style="266" customWidth="1"/>
    <col min="12293" max="12293" width="49.42578125" style="266" customWidth="1"/>
    <col min="12294" max="12294" width="20" style="266" customWidth="1"/>
    <col min="12295" max="12295" width="11.140625" style="266" customWidth="1"/>
    <col min="12296" max="12296" width="14.85546875" style="266" customWidth="1"/>
    <col min="12297" max="12297" width="36.7109375" style="266" customWidth="1"/>
    <col min="12298" max="12298" width="5" style="266" customWidth="1"/>
    <col min="12299" max="12299" width="0.85546875" style="266" customWidth="1"/>
    <col min="12300" max="12300" width="1.42578125" style="266" customWidth="1"/>
    <col min="12301" max="12544" width="9.140625" style="266"/>
    <col min="12545" max="12545" width="2.28515625" style="266" customWidth="1"/>
    <col min="12546" max="12546" width="0" style="266" hidden="1" customWidth="1"/>
    <col min="12547" max="12547" width="11.7109375" style="266" customWidth="1"/>
    <col min="12548" max="12548" width="6.5703125" style="266" customWidth="1"/>
    <col min="12549" max="12549" width="49.42578125" style="266" customWidth="1"/>
    <col min="12550" max="12550" width="20" style="266" customWidth="1"/>
    <col min="12551" max="12551" width="11.140625" style="266" customWidth="1"/>
    <col min="12552" max="12552" width="14.85546875" style="266" customWidth="1"/>
    <col min="12553" max="12553" width="36.7109375" style="266" customWidth="1"/>
    <col min="12554" max="12554" width="5" style="266" customWidth="1"/>
    <col min="12555" max="12555" width="0.85546875" style="266" customWidth="1"/>
    <col min="12556" max="12556" width="1.42578125" style="266" customWidth="1"/>
    <col min="12557" max="12800" width="9.140625" style="266"/>
    <col min="12801" max="12801" width="2.28515625" style="266" customWidth="1"/>
    <col min="12802" max="12802" width="0" style="266" hidden="1" customWidth="1"/>
    <col min="12803" max="12803" width="11.7109375" style="266" customWidth="1"/>
    <col min="12804" max="12804" width="6.5703125" style="266" customWidth="1"/>
    <col min="12805" max="12805" width="49.42578125" style="266" customWidth="1"/>
    <col min="12806" max="12806" width="20" style="266" customWidth="1"/>
    <col min="12807" max="12807" width="11.140625" style="266" customWidth="1"/>
    <col min="12808" max="12808" width="14.85546875" style="266" customWidth="1"/>
    <col min="12809" max="12809" width="36.7109375" style="266" customWidth="1"/>
    <col min="12810" max="12810" width="5" style="266" customWidth="1"/>
    <col min="12811" max="12811" width="0.85546875" style="266" customWidth="1"/>
    <col min="12812" max="12812" width="1.42578125" style="266" customWidth="1"/>
    <col min="12813" max="13056" width="9.140625" style="266"/>
    <col min="13057" max="13057" width="2.28515625" style="266" customWidth="1"/>
    <col min="13058" max="13058" width="0" style="266" hidden="1" customWidth="1"/>
    <col min="13059" max="13059" width="11.7109375" style="266" customWidth="1"/>
    <col min="13060" max="13060" width="6.5703125" style="266" customWidth="1"/>
    <col min="13061" max="13061" width="49.42578125" style="266" customWidth="1"/>
    <col min="13062" max="13062" width="20" style="266" customWidth="1"/>
    <col min="13063" max="13063" width="11.140625" style="266" customWidth="1"/>
    <col min="13064" max="13064" width="14.85546875" style="266" customWidth="1"/>
    <col min="13065" max="13065" width="36.7109375" style="266" customWidth="1"/>
    <col min="13066" max="13066" width="5" style="266" customWidth="1"/>
    <col min="13067" max="13067" width="0.85546875" style="266" customWidth="1"/>
    <col min="13068" max="13068" width="1.42578125" style="266" customWidth="1"/>
    <col min="13069" max="13312" width="9.140625" style="266"/>
    <col min="13313" max="13313" width="2.28515625" style="266" customWidth="1"/>
    <col min="13314" max="13314" width="0" style="266" hidden="1" customWidth="1"/>
    <col min="13315" max="13315" width="11.7109375" style="266" customWidth="1"/>
    <col min="13316" max="13316" width="6.5703125" style="266" customWidth="1"/>
    <col min="13317" max="13317" width="49.42578125" style="266" customWidth="1"/>
    <col min="13318" max="13318" width="20" style="266" customWidth="1"/>
    <col min="13319" max="13319" width="11.140625" style="266" customWidth="1"/>
    <col min="13320" max="13320" width="14.85546875" style="266" customWidth="1"/>
    <col min="13321" max="13321" width="36.7109375" style="266" customWidth="1"/>
    <col min="13322" max="13322" width="5" style="266" customWidth="1"/>
    <col min="13323" max="13323" width="0.85546875" style="266" customWidth="1"/>
    <col min="13324" max="13324" width="1.42578125" style="266" customWidth="1"/>
    <col min="13325" max="13568" width="9.140625" style="266"/>
    <col min="13569" max="13569" width="2.28515625" style="266" customWidth="1"/>
    <col min="13570" max="13570" width="0" style="266" hidden="1" customWidth="1"/>
    <col min="13571" max="13571" width="11.7109375" style="266" customWidth="1"/>
    <col min="13572" max="13572" width="6.5703125" style="266" customWidth="1"/>
    <col min="13573" max="13573" width="49.42578125" style="266" customWidth="1"/>
    <col min="13574" max="13574" width="20" style="266" customWidth="1"/>
    <col min="13575" max="13575" width="11.140625" style="266" customWidth="1"/>
    <col min="13576" max="13576" width="14.85546875" style="266" customWidth="1"/>
    <col min="13577" max="13577" width="36.7109375" style="266" customWidth="1"/>
    <col min="13578" max="13578" width="5" style="266" customWidth="1"/>
    <col min="13579" max="13579" width="0.85546875" style="266" customWidth="1"/>
    <col min="13580" max="13580" width="1.42578125" style="266" customWidth="1"/>
    <col min="13581" max="13824" width="9.140625" style="266"/>
    <col min="13825" max="13825" width="2.28515625" style="266" customWidth="1"/>
    <col min="13826" max="13826" width="0" style="266" hidden="1" customWidth="1"/>
    <col min="13827" max="13827" width="11.7109375" style="266" customWidth="1"/>
    <col min="13828" max="13828" width="6.5703125" style="266" customWidth="1"/>
    <col min="13829" max="13829" width="49.42578125" style="266" customWidth="1"/>
    <col min="13830" max="13830" width="20" style="266" customWidth="1"/>
    <col min="13831" max="13831" width="11.140625" style="266" customWidth="1"/>
    <col min="13832" max="13832" width="14.85546875" style="266" customWidth="1"/>
    <col min="13833" max="13833" width="36.7109375" style="266" customWidth="1"/>
    <col min="13834" max="13834" width="5" style="266" customWidth="1"/>
    <col min="13835" max="13835" width="0.85546875" style="266" customWidth="1"/>
    <col min="13836" max="13836" width="1.42578125" style="266" customWidth="1"/>
    <col min="13837" max="14080" width="9.140625" style="266"/>
    <col min="14081" max="14081" width="2.28515625" style="266" customWidth="1"/>
    <col min="14082" max="14082" width="0" style="266" hidden="1" customWidth="1"/>
    <col min="14083" max="14083" width="11.7109375" style="266" customWidth="1"/>
    <col min="14084" max="14084" width="6.5703125" style="266" customWidth="1"/>
    <col min="14085" max="14085" width="49.42578125" style="266" customWidth="1"/>
    <col min="14086" max="14086" width="20" style="266" customWidth="1"/>
    <col min="14087" max="14087" width="11.140625" style="266" customWidth="1"/>
    <col min="14088" max="14088" width="14.85546875" style="266" customWidth="1"/>
    <col min="14089" max="14089" width="36.7109375" style="266" customWidth="1"/>
    <col min="14090" max="14090" width="5" style="266" customWidth="1"/>
    <col min="14091" max="14091" width="0.85546875" style="266" customWidth="1"/>
    <col min="14092" max="14092" width="1.42578125" style="266" customWidth="1"/>
    <col min="14093" max="14336" width="9.140625" style="266"/>
    <col min="14337" max="14337" width="2.28515625" style="266" customWidth="1"/>
    <col min="14338" max="14338" width="0" style="266" hidden="1" customWidth="1"/>
    <col min="14339" max="14339" width="11.7109375" style="266" customWidth="1"/>
    <col min="14340" max="14340" width="6.5703125" style="266" customWidth="1"/>
    <col min="14341" max="14341" width="49.42578125" style="266" customWidth="1"/>
    <col min="14342" max="14342" width="20" style="266" customWidth="1"/>
    <col min="14343" max="14343" width="11.140625" style="266" customWidth="1"/>
    <col min="14344" max="14344" width="14.85546875" style="266" customWidth="1"/>
    <col min="14345" max="14345" width="36.7109375" style="266" customWidth="1"/>
    <col min="14346" max="14346" width="5" style="266" customWidth="1"/>
    <col min="14347" max="14347" width="0.85546875" style="266" customWidth="1"/>
    <col min="14348" max="14348" width="1.42578125" style="266" customWidth="1"/>
    <col min="14349" max="14592" width="9.140625" style="266"/>
    <col min="14593" max="14593" width="2.28515625" style="266" customWidth="1"/>
    <col min="14594" max="14594" width="0" style="266" hidden="1" customWidth="1"/>
    <col min="14595" max="14595" width="11.7109375" style="266" customWidth="1"/>
    <col min="14596" max="14596" width="6.5703125" style="266" customWidth="1"/>
    <col min="14597" max="14597" width="49.42578125" style="266" customWidth="1"/>
    <col min="14598" max="14598" width="20" style="266" customWidth="1"/>
    <col min="14599" max="14599" width="11.140625" style="266" customWidth="1"/>
    <col min="14600" max="14600" width="14.85546875" style="266" customWidth="1"/>
    <col min="14601" max="14601" width="36.7109375" style="266" customWidth="1"/>
    <col min="14602" max="14602" width="5" style="266" customWidth="1"/>
    <col min="14603" max="14603" width="0.85546875" style="266" customWidth="1"/>
    <col min="14604" max="14604" width="1.42578125" style="266" customWidth="1"/>
    <col min="14605" max="14848" width="9.140625" style="266"/>
    <col min="14849" max="14849" width="2.28515625" style="266" customWidth="1"/>
    <col min="14850" max="14850" width="0" style="266" hidden="1" customWidth="1"/>
    <col min="14851" max="14851" width="11.7109375" style="266" customWidth="1"/>
    <col min="14852" max="14852" width="6.5703125" style="266" customWidth="1"/>
    <col min="14853" max="14853" width="49.42578125" style="266" customWidth="1"/>
    <col min="14854" max="14854" width="20" style="266" customWidth="1"/>
    <col min="14855" max="14855" width="11.140625" style="266" customWidth="1"/>
    <col min="14856" max="14856" width="14.85546875" style="266" customWidth="1"/>
    <col min="14857" max="14857" width="36.7109375" style="266" customWidth="1"/>
    <col min="14858" max="14858" width="5" style="266" customWidth="1"/>
    <col min="14859" max="14859" width="0.85546875" style="266" customWidth="1"/>
    <col min="14860" max="14860" width="1.42578125" style="266" customWidth="1"/>
    <col min="14861" max="15104" width="9.140625" style="266"/>
    <col min="15105" max="15105" width="2.28515625" style="266" customWidth="1"/>
    <col min="15106" max="15106" width="0" style="266" hidden="1" customWidth="1"/>
    <col min="15107" max="15107" width="11.7109375" style="266" customWidth="1"/>
    <col min="15108" max="15108" width="6.5703125" style="266" customWidth="1"/>
    <col min="15109" max="15109" width="49.42578125" style="266" customWidth="1"/>
    <col min="15110" max="15110" width="20" style="266" customWidth="1"/>
    <col min="15111" max="15111" width="11.140625" style="266" customWidth="1"/>
    <col min="15112" max="15112" width="14.85546875" style="266" customWidth="1"/>
    <col min="15113" max="15113" width="36.7109375" style="266" customWidth="1"/>
    <col min="15114" max="15114" width="5" style="266" customWidth="1"/>
    <col min="15115" max="15115" width="0.85546875" style="266" customWidth="1"/>
    <col min="15116" max="15116" width="1.42578125" style="266" customWidth="1"/>
    <col min="15117" max="15360" width="9.140625" style="266"/>
    <col min="15361" max="15361" width="2.28515625" style="266" customWidth="1"/>
    <col min="15362" max="15362" width="0" style="266" hidden="1" customWidth="1"/>
    <col min="15363" max="15363" width="11.7109375" style="266" customWidth="1"/>
    <col min="15364" max="15364" width="6.5703125" style="266" customWidth="1"/>
    <col min="15365" max="15365" width="49.42578125" style="266" customWidth="1"/>
    <col min="15366" max="15366" width="20" style="266" customWidth="1"/>
    <col min="15367" max="15367" width="11.140625" style="266" customWidth="1"/>
    <col min="15368" max="15368" width="14.85546875" style="266" customWidth="1"/>
    <col min="15369" max="15369" width="36.7109375" style="266" customWidth="1"/>
    <col min="15370" max="15370" width="5" style="266" customWidth="1"/>
    <col min="15371" max="15371" width="0.85546875" style="266" customWidth="1"/>
    <col min="15372" max="15372" width="1.42578125" style="266" customWidth="1"/>
    <col min="15373" max="15616" width="9.140625" style="266"/>
    <col min="15617" max="15617" width="2.28515625" style="266" customWidth="1"/>
    <col min="15618" max="15618" width="0" style="266" hidden="1" customWidth="1"/>
    <col min="15619" max="15619" width="11.7109375" style="266" customWidth="1"/>
    <col min="15620" max="15620" width="6.5703125" style="266" customWidth="1"/>
    <col min="15621" max="15621" width="49.42578125" style="266" customWidth="1"/>
    <col min="15622" max="15622" width="20" style="266" customWidth="1"/>
    <col min="15623" max="15623" width="11.140625" style="266" customWidth="1"/>
    <col min="15624" max="15624" width="14.85546875" style="266" customWidth="1"/>
    <col min="15625" max="15625" width="36.7109375" style="266" customWidth="1"/>
    <col min="15626" max="15626" width="5" style="266" customWidth="1"/>
    <col min="15627" max="15627" width="0.85546875" style="266" customWidth="1"/>
    <col min="15628" max="15628" width="1.42578125" style="266" customWidth="1"/>
    <col min="15629" max="15872" width="9.140625" style="266"/>
    <col min="15873" max="15873" width="2.28515625" style="266" customWidth="1"/>
    <col min="15874" max="15874" width="0" style="266" hidden="1" customWidth="1"/>
    <col min="15875" max="15875" width="11.7109375" style="266" customWidth="1"/>
    <col min="15876" max="15876" width="6.5703125" style="266" customWidth="1"/>
    <col min="15877" max="15877" width="49.42578125" style="266" customWidth="1"/>
    <col min="15878" max="15878" width="20" style="266" customWidth="1"/>
    <col min="15879" max="15879" width="11.140625" style="266" customWidth="1"/>
    <col min="15880" max="15880" width="14.85546875" style="266" customWidth="1"/>
    <col min="15881" max="15881" width="36.7109375" style="266" customWidth="1"/>
    <col min="15882" max="15882" width="5" style="266" customWidth="1"/>
    <col min="15883" max="15883" width="0.85546875" style="266" customWidth="1"/>
    <col min="15884" max="15884" width="1.42578125" style="266" customWidth="1"/>
    <col min="15885" max="16128" width="9.140625" style="266"/>
    <col min="16129" max="16129" width="2.28515625" style="266" customWidth="1"/>
    <col min="16130" max="16130" width="0" style="266" hidden="1" customWidth="1"/>
    <col min="16131" max="16131" width="11.7109375" style="266" customWidth="1"/>
    <col min="16132" max="16132" width="6.5703125" style="266" customWidth="1"/>
    <col min="16133" max="16133" width="49.42578125" style="266" customWidth="1"/>
    <col min="16134" max="16134" width="20" style="266" customWidth="1"/>
    <col min="16135" max="16135" width="11.140625" style="266" customWidth="1"/>
    <col min="16136" max="16136" width="14.85546875" style="266" customWidth="1"/>
    <col min="16137" max="16137" width="36.7109375" style="266" customWidth="1"/>
    <col min="16138" max="16138" width="5" style="266" customWidth="1"/>
    <col min="16139" max="16139" width="0.85546875" style="266" customWidth="1"/>
    <col min="16140" max="16140" width="1.42578125" style="266" customWidth="1"/>
    <col min="16141" max="16384" width="9.140625" style="266"/>
  </cols>
  <sheetData>
    <row r="1" spans="2:10" ht="12" customHeight="1" x14ac:dyDescent="0.2"/>
    <row r="2" spans="2:10" ht="74.099999999999994" customHeight="1" x14ac:dyDescent="0.2">
      <c r="G2" s="267"/>
      <c r="H2" s="267"/>
    </row>
    <row r="3" spans="2:10" ht="52.9" customHeight="1" x14ac:dyDescent="0.2">
      <c r="E3" s="268" t="s">
        <v>155</v>
      </c>
      <c r="F3" s="267"/>
      <c r="G3" s="267"/>
      <c r="H3" s="267"/>
      <c r="I3" s="267"/>
      <c r="J3" s="267"/>
    </row>
    <row r="4" spans="2:10" ht="8.1" customHeight="1" x14ac:dyDescent="0.2"/>
    <row r="5" spans="2:10" ht="12.4" customHeight="1" x14ac:dyDescent="0.2">
      <c r="C5" s="269"/>
      <c r="D5" s="271"/>
      <c r="E5" s="271"/>
      <c r="F5" s="271"/>
      <c r="G5" s="271"/>
      <c r="H5" s="271"/>
      <c r="I5" s="270"/>
    </row>
    <row r="6" spans="2:10" ht="17.100000000000001" customHeight="1" x14ac:dyDescent="0.2">
      <c r="C6" s="314" t="s">
        <v>156</v>
      </c>
      <c r="D6" s="315"/>
      <c r="E6" s="315"/>
      <c r="F6" s="316"/>
      <c r="I6" s="317"/>
    </row>
    <row r="7" spans="2:10" ht="5.0999999999999996" customHeight="1" x14ac:dyDescent="0.2">
      <c r="C7" s="318"/>
      <c r="D7" s="316"/>
      <c r="E7" s="316"/>
      <c r="F7" s="316"/>
      <c r="I7" s="317"/>
    </row>
    <row r="8" spans="2:10" ht="17.100000000000001" customHeight="1" x14ac:dyDescent="0.2">
      <c r="C8" s="314" t="s">
        <v>157</v>
      </c>
      <c r="D8" s="315"/>
      <c r="E8" s="315"/>
      <c r="F8" s="315"/>
      <c r="I8" s="317"/>
    </row>
    <row r="9" spans="2:10" ht="3.95" customHeight="1" x14ac:dyDescent="0.2">
      <c r="C9" s="318"/>
      <c r="D9" s="316"/>
      <c r="E9" s="316"/>
      <c r="F9" s="316"/>
      <c r="I9" s="317"/>
    </row>
    <row r="10" spans="2:10" ht="17.100000000000001" customHeight="1" x14ac:dyDescent="0.2">
      <c r="C10" s="314" t="s">
        <v>445</v>
      </c>
      <c r="D10" s="315"/>
      <c r="E10" s="315"/>
      <c r="F10" s="315"/>
      <c r="I10" s="317"/>
    </row>
    <row r="11" spans="2:10" ht="4.5" customHeight="1" x14ac:dyDescent="0.2">
      <c r="C11" s="276"/>
      <c r="D11" s="277"/>
      <c r="E11" s="277"/>
      <c r="F11" s="277"/>
      <c r="G11" s="277"/>
      <c r="H11" s="277"/>
      <c r="I11" s="278"/>
    </row>
    <row r="12" spans="2:10" ht="45.6" customHeight="1" x14ac:dyDescent="0.2">
      <c r="B12" s="279" t="s">
        <v>159</v>
      </c>
      <c r="C12" s="267"/>
      <c r="D12" s="267"/>
      <c r="E12" s="267"/>
      <c r="F12" s="267"/>
      <c r="G12" s="267"/>
      <c r="H12" s="267"/>
      <c r="I12" s="267"/>
      <c r="J12" s="267"/>
    </row>
    <row r="13" spans="2:10" ht="12.75" customHeight="1" x14ac:dyDescent="0.2">
      <c r="B13" s="283" t="s">
        <v>160</v>
      </c>
      <c r="C13" s="284"/>
      <c r="D13" s="283" t="s">
        <v>161</v>
      </c>
      <c r="E13" s="284"/>
      <c r="F13" s="283" t="s">
        <v>162</v>
      </c>
      <c r="G13" s="284"/>
      <c r="H13" s="285" t="s">
        <v>163</v>
      </c>
      <c r="I13" s="283" t="s">
        <v>164</v>
      </c>
      <c r="J13" s="284"/>
    </row>
    <row r="14" spans="2:10" ht="12.75" customHeight="1" x14ac:dyDescent="0.2">
      <c r="B14" s="289">
        <v>1</v>
      </c>
      <c r="C14" s="284"/>
      <c r="D14" s="289" t="s">
        <v>165</v>
      </c>
      <c r="E14" s="284"/>
      <c r="F14" s="290">
        <v>167932.79999999999</v>
      </c>
      <c r="G14" s="284"/>
      <c r="H14" s="291" t="s">
        <v>166</v>
      </c>
      <c r="I14" s="289" t="s">
        <v>446</v>
      </c>
      <c r="J14" s="284"/>
    </row>
    <row r="15" spans="2:10" ht="12.75" customHeight="1" x14ac:dyDescent="0.2">
      <c r="B15" s="289">
        <v>2</v>
      </c>
      <c r="C15" s="284"/>
      <c r="D15" s="289" t="s">
        <v>168</v>
      </c>
      <c r="E15" s="284"/>
      <c r="F15" s="290">
        <v>173718.68</v>
      </c>
      <c r="G15" s="284"/>
      <c r="H15" s="291" t="s">
        <v>169</v>
      </c>
      <c r="I15" s="289" t="s">
        <v>446</v>
      </c>
      <c r="J15" s="284"/>
    </row>
    <row r="16" spans="2:10" ht="12.75" customHeight="1" x14ac:dyDescent="0.2">
      <c r="B16" s="289">
        <v>3</v>
      </c>
      <c r="C16" s="284"/>
      <c r="D16" s="289" t="s">
        <v>170</v>
      </c>
      <c r="E16" s="284"/>
      <c r="F16" s="290">
        <v>306794.78000000003</v>
      </c>
      <c r="G16" s="284"/>
      <c r="H16" s="291" t="s">
        <v>171</v>
      </c>
      <c r="I16" s="289" t="s">
        <v>446</v>
      </c>
      <c r="J16" s="284"/>
    </row>
    <row r="17" spans="2:10" x14ac:dyDescent="0.2">
      <c r="B17" s="295"/>
      <c r="C17" s="284"/>
      <c r="D17" s="295"/>
      <c r="E17" s="284"/>
      <c r="F17" s="296">
        <v>648446.26</v>
      </c>
      <c r="G17" s="284"/>
      <c r="H17" s="297"/>
      <c r="I17" s="295"/>
      <c r="J17" s="284"/>
    </row>
    <row r="18" spans="2:10" ht="45.6" customHeight="1" x14ac:dyDescent="0.2">
      <c r="B18" s="279" t="s">
        <v>172</v>
      </c>
      <c r="C18" s="267"/>
      <c r="D18" s="267"/>
      <c r="E18" s="267"/>
      <c r="F18" s="267"/>
      <c r="G18" s="267"/>
      <c r="H18" s="267"/>
      <c r="I18" s="267"/>
      <c r="J18" s="267"/>
    </row>
    <row r="19" spans="2:10" ht="12.75" customHeight="1" x14ac:dyDescent="0.2">
      <c r="B19" s="283" t="s">
        <v>160</v>
      </c>
      <c r="C19" s="284"/>
      <c r="D19" s="283" t="s">
        <v>161</v>
      </c>
      <c r="E19" s="284"/>
      <c r="F19" s="283" t="s">
        <v>162</v>
      </c>
      <c r="G19" s="284"/>
      <c r="H19" s="285" t="s">
        <v>163</v>
      </c>
      <c r="I19" s="283" t="s">
        <v>164</v>
      </c>
      <c r="J19" s="284"/>
    </row>
    <row r="20" spans="2:10" ht="12.75" customHeight="1" x14ac:dyDescent="0.2">
      <c r="B20" s="289">
        <v>1</v>
      </c>
      <c r="C20" s="284"/>
      <c r="D20" s="289" t="s">
        <v>447</v>
      </c>
      <c r="E20" s="284"/>
      <c r="F20" s="290">
        <v>980</v>
      </c>
      <c r="G20" s="284"/>
      <c r="H20" s="291" t="s">
        <v>231</v>
      </c>
      <c r="I20" s="289" t="s">
        <v>448</v>
      </c>
      <c r="J20" s="284"/>
    </row>
    <row r="21" spans="2:10" x14ac:dyDescent="0.2">
      <c r="B21" s="295"/>
      <c r="C21" s="284"/>
      <c r="D21" s="295"/>
      <c r="E21" s="284"/>
      <c r="F21" s="296">
        <v>980</v>
      </c>
      <c r="G21" s="284"/>
      <c r="H21" s="297"/>
      <c r="I21" s="295"/>
      <c r="J21" s="284"/>
    </row>
    <row r="22" spans="2:10" ht="45.6" customHeight="1" x14ac:dyDescent="0.2">
      <c r="B22" s="279" t="s">
        <v>179</v>
      </c>
      <c r="C22" s="267"/>
      <c r="D22" s="267"/>
      <c r="E22" s="267"/>
      <c r="F22" s="267"/>
      <c r="G22" s="267"/>
      <c r="H22" s="267"/>
      <c r="I22" s="267"/>
      <c r="J22" s="267"/>
    </row>
    <row r="23" spans="2:10" ht="12.75" customHeight="1" x14ac:dyDescent="0.2">
      <c r="B23" s="283" t="s">
        <v>160</v>
      </c>
      <c r="C23" s="284"/>
      <c r="D23" s="283" t="s">
        <v>161</v>
      </c>
      <c r="E23" s="284"/>
      <c r="F23" s="283" t="s">
        <v>162</v>
      </c>
      <c r="G23" s="284"/>
      <c r="H23" s="285" t="s">
        <v>163</v>
      </c>
      <c r="I23" s="283" t="s">
        <v>164</v>
      </c>
      <c r="J23" s="284"/>
    </row>
    <row r="24" spans="2:10" ht="12.75" customHeight="1" x14ac:dyDescent="0.2">
      <c r="B24" s="289">
        <v>1</v>
      </c>
      <c r="C24" s="284"/>
      <c r="D24" s="289" t="s">
        <v>449</v>
      </c>
      <c r="E24" s="284"/>
      <c r="F24" s="290">
        <v>2853.21</v>
      </c>
      <c r="G24" s="284"/>
      <c r="H24" s="291" t="s">
        <v>166</v>
      </c>
      <c r="I24" s="289" t="s">
        <v>181</v>
      </c>
      <c r="J24" s="284"/>
    </row>
    <row r="25" spans="2:10" ht="12.75" customHeight="1" x14ac:dyDescent="0.2">
      <c r="B25" s="289">
        <v>2</v>
      </c>
      <c r="C25" s="284"/>
      <c r="D25" s="289" t="s">
        <v>449</v>
      </c>
      <c r="E25" s="284"/>
      <c r="F25" s="290">
        <v>1499.39</v>
      </c>
      <c r="G25" s="284"/>
      <c r="H25" s="291" t="s">
        <v>166</v>
      </c>
      <c r="I25" s="289" t="s">
        <v>181</v>
      </c>
      <c r="J25" s="284"/>
    </row>
    <row r="26" spans="2:10" ht="12.75" customHeight="1" x14ac:dyDescent="0.2">
      <c r="B26" s="289">
        <v>3</v>
      </c>
      <c r="C26" s="284"/>
      <c r="D26" s="289" t="s">
        <v>449</v>
      </c>
      <c r="E26" s="284"/>
      <c r="F26" s="290">
        <v>4738.62</v>
      </c>
      <c r="G26" s="284"/>
      <c r="H26" s="291" t="s">
        <v>192</v>
      </c>
      <c r="I26" s="289" t="s">
        <v>187</v>
      </c>
      <c r="J26" s="284"/>
    </row>
    <row r="27" spans="2:10" ht="12.75" customHeight="1" x14ac:dyDescent="0.2">
      <c r="B27" s="289">
        <v>4</v>
      </c>
      <c r="C27" s="284"/>
      <c r="D27" s="289" t="s">
        <v>449</v>
      </c>
      <c r="E27" s="284"/>
      <c r="F27" s="290">
        <v>464.39</v>
      </c>
      <c r="G27" s="284"/>
      <c r="H27" s="291" t="s">
        <v>259</v>
      </c>
      <c r="I27" s="289" t="s">
        <v>181</v>
      </c>
      <c r="J27" s="284"/>
    </row>
    <row r="28" spans="2:10" ht="12.75" customHeight="1" x14ac:dyDescent="0.2">
      <c r="B28" s="289">
        <v>5</v>
      </c>
      <c r="C28" s="284"/>
      <c r="D28" s="289" t="s">
        <v>449</v>
      </c>
      <c r="E28" s="284"/>
      <c r="F28" s="290">
        <v>324.98</v>
      </c>
      <c r="G28" s="284"/>
      <c r="H28" s="291" t="s">
        <v>192</v>
      </c>
      <c r="I28" s="289" t="s">
        <v>181</v>
      </c>
      <c r="J28" s="284"/>
    </row>
    <row r="29" spans="2:10" x14ac:dyDescent="0.2">
      <c r="B29" s="295"/>
      <c r="C29" s="284"/>
      <c r="D29" s="295"/>
      <c r="E29" s="284"/>
      <c r="F29" s="296">
        <v>9880.59</v>
      </c>
      <c r="G29" s="284"/>
      <c r="H29" s="297"/>
      <c r="I29" s="295"/>
      <c r="J29" s="284"/>
    </row>
    <row r="30" spans="2:10" ht="45.6" customHeight="1" x14ac:dyDescent="0.2">
      <c r="B30" s="279" t="s">
        <v>193</v>
      </c>
      <c r="C30" s="267"/>
      <c r="D30" s="267"/>
      <c r="E30" s="267"/>
      <c r="F30" s="267"/>
      <c r="G30" s="267"/>
      <c r="H30" s="267"/>
      <c r="I30" s="267"/>
      <c r="J30" s="267"/>
    </row>
    <row r="31" spans="2:10" ht="12.75" customHeight="1" x14ac:dyDescent="0.2">
      <c r="B31" s="283" t="s">
        <v>160</v>
      </c>
      <c r="C31" s="284"/>
      <c r="D31" s="283" t="s">
        <v>161</v>
      </c>
      <c r="E31" s="284"/>
      <c r="F31" s="283" t="s">
        <v>162</v>
      </c>
      <c r="G31" s="284"/>
      <c r="H31" s="285" t="s">
        <v>163</v>
      </c>
      <c r="I31" s="283" t="s">
        <v>164</v>
      </c>
      <c r="J31" s="284"/>
    </row>
    <row r="32" spans="2:10" ht="12.75" customHeight="1" x14ac:dyDescent="0.2">
      <c r="B32" s="289">
        <v>2</v>
      </c>
      <c r="C32" s="284"/>
      <c r="D32" s="289" t="s">
        <v>450</v>
      </c>
      <c r="E32" s="284"/>
      <c r="F32" s="290">
        <v>26</v>
      </c>
      <c r="G32" s="284"/>
      <c r="H32" s="291" t="s">
        <v>198</v>
      </c>
      <c r="I32" s="289" t="s">
        <v>451</v>
      </c>
      <c r="J32" s="284"/>
    </row>
    <row r="33" spans="2:10" ht="12.75" customHeight="1" x14ac:dyDescent="0.2">
      <c r="B33" s="289">
        <v>3</v>
      </c>
      <c r="C33" s="284"/>
      <c r="D33" s="289" t="s">
        <v>450</v>
      </c>
      <c r="E33" s="284"/>
      <c r="F33" s="290">
        <v>26</v>
      </c>
      <c r="G33" s="284"/>
      <c r="H33" s="291" t="s">
        <v>198</v>
      </c>
      <c r="I33" s="289" t="s">
        <v>452</v>
      </c>
      <c r="J33" s="284"/>
    </row>
    <row r="34" spans="2:10" ht="12.75" customHeight="1" x14ac:dyDescent="0.2">
      <c r="B34" s="289">
        <v>4</v>
      </c>
      <c r="C34" s="284"/>
      <c r="D34" s="289" t="s">
        <v>453</v>
      </c>
      <c r="E34" s="284"/>
      <c r="F34" s="290">
        <v>26</v>
      </c>
      <c r="G34" s="284"/>
      <c r="H34" s="291" t="s">
        <v>198</v>
      </c>
      <c r="I34" s="289" t="s">
        <v>454</v>
      </c>
      <c r="J34" s="284"/>
    </row>
    <row r="35" spans="2:10" ht="12.75" customHeight="1" x14ac:dyDescent="0.2">
      <c r="B35" s="289">
        <v>5</v>
      </c>
      <c r="C35" s="284"/>
      <c r="D35" s="289" t="s">
        <v>453</v>
      </c>
      <c r="E35" s="284"/>
      <c r="F35" s="290">
        <v>78</v>
      </c>
      <c r="G35" s="284"/>
      <c r="H35" s="291" t="s">
        <v>397</v>
      </c>
      <c r="I35" s="289" t="s">
        <v>455</v>
      </c>
      <c r="J35" s="284"/>
    </row>
    <row r="36" spans="2:10" ht="12.75" customHeight="1" x14ac:dyDescent="0.2">
      <c r="B36" s="289">
        <v>6</v>
      </c>
      <c r="C36" s="284"/>
      <c r="D36" s="289" t="s">
        <v>453</v>
      </c>
      <c r="E36" s="284"/>
      <c r="F36" s="290">
        <v>78</v>
      </c>
      <c r="G36" s="284"/>
      <c r="H36" s="291" t="s">
        <v>201</v>
      </c>
      <c r="I36" s="289" t="s">
        <v>456</v>
      </c>
      <c r="J36" s="284"/>
    </row>
    <row r="37" spans="2:10" ht="12.75" customHeight="1" x14ac:dyDescent="0.2">
      <c r="B37" s="289">
        <v>7</v>
      </c>
      <c r="C37" s="284"/>
      <c r="D37" s="289" t="s">
        <v>450</v>
      </c>
      <c r="E37" s="284"/>
      <c r="F37" s="290">
        <v>52</v>
      </c>
      <c r="G37" s="284"/>
      <c r="H37" s="291" t="s">
        <v>201</v>
      </c>
      <c r="I37" s="289" t="s">
        <v>451</v>
      </c>
      <c r="J37" s="284"/>
    </row>
    <row r="38" spans="2:10" ht="12.75" customHeight="1" x14ac:dyDescent="0.2">
      <c r="B38" s="289">
        <v>8</v>
      </c>
      <c r="C38" s="284"/>
      <c r="D38" s="289" t="s">
        <v>450</v>
      </c>
      <c r="E38" s="284"/>
      <c r="F38" s="290">
        <v>52</v>
      </c>
      <c r="G38" s="284"/>
      <c r="H38" s="291" t="s">
        <v>201</v>
      </c>
      <c r="I38" s="289" t="s">
        <v>457</v>
      </c>
      <c r="J38" s="284"/>
    </row>
    <row r="39" spans="2:10" ht="12.75" customHeight="1" x14ac:dyDescent="0.2">
      <c r="B39" s="289">
        <v>9</v>
      </c>
      <c r="C39" s="284"/>
      <c r="D39" s="289" t="s">
        <v>453</v>
      </c>
      <c r="E39" s="284"/>
      <c r="F39" s="290">
        <v>117</v>
      </c>
      <c r="G39" s="284"/>
      <c r="H39" s="291" t="s">
        <v>397</v>
      </c>
      <c r="I39" s="289" t="s">
        <v>458</v>
      </c>
      <c r="J39" s="284"/>
    </row>
    <row r="40" spans="2:10" ht="12.75" customHeight="1" x14ac:dyDescent="0.2">
      <c r="B40" s="289">
        <v>10</v>
      </c>
      <c r="C40" s="284"/>
      <c r="D40" s="289" t="s">
        <v>450</v>
      </c>
      <c r="E40" s="284"/>
      <c r="F40" s="290">
        <v>26</v>
      </c>
      <c r="G40" s="284"/>
      <c r="H40" s="291" t="s">
        <v>201</v>
      </c>
      <c r="I40" s="289" t="s">
        <v>459</v>
      </c>
      <c r="J40" s="284"/>
    </row>
    <row r="41" spans="2:10" ht="12.75" customHeight="1" x14ac:dyDescent="0.2">
      <c r="B41" s="289">
        <v>11</v>
      </c>
      <c r="C41" s="284"/>
      <c r="D41" s="289" t="s">
        <v>460</v>
      </c>
      <c r="E41" s="284"/>
      <c r="F41" s="290">
        <v>142.4</v>
      </c>
      <c r="G41" s="284"/>
      <c r="H41" s="291" t="s">
        <v>461</v>
      </c>
      <c r="I41" s="289" t="s">
        <v>462</v>
      </c>
      <c r="J41" s="284"/>
    </row>
    <row r="42" spans="2:10" ht="12.75" customHeight="1" x14ac:dyDescent="0.2">
      <c r="B42" s="289">
        <v>12</v>
      </c>
      <c r="C42" s="284"/>
      <c r="D42" s="289" t="s">
        <v>460</v>
      </c>
      <c r="E42" s="284"/>
      <c r="F42" s="290">
        <v>142.4</v>
      </c>
      <c r="G42" s="284"/>
      <c r="H42" s="291" t="s">
        <v>461</v>
      </c>
      <c r="I42" s="289" t="s">
        <v>463</v>
      </c>
      <c r="J42" s="284"/>
    </row>
    <row r="43" spans="2:10" ht="12.75" customHeight="1" x14ac:dyDescent="0.2">
      <c r="B43" s="289">
        <v>13</v>
      </c>
      <c r="C43" s="284"/>
      <c r="D43" s="289" t="s">
        <v>460</v>
      </c>
      <c r="E43" s="284"/>
      <c r="F43" s="290">
        <v>213.6</v>
      </c>
      <c r="G43" s="284"/>
      <c r="H43" s="291" t="s">
        <v>207</v>
      </c>
      <c r="I43" s="289" t="s">
        <v>464</v>
      </c>
      <c r="J43" s="284"/>
    </row>
    <row r="44" spans="2:10" ht="12.75" customHeight="1" x14ac:dyDescent="0.2">
      <c r="B44" s="289">
        <v>14</v>
      </c>
      <c r="C44" s="284"/>
      <c r="D44" s="289" t="s">
        <v>465</v>
      </c>
      <c r="E44" s="284"/>
      <c r="F44" s="290">
        <v>593.4</v>
      </c>
      <c r="G44" s="284"/>
      <c r="H44" s="291" t="s">
        <v>215</v>
      </c>
      <c r="I44" s="289" t="s">
        <v>466</v>
      </c>
      <c r="J44" s="284"/>
    </row>
    <row r="45" spans="2:10" ht="12.75" customHeight="1" x14ac:dyDescent="0.2">
      <c r="B45" s="289">
        <v>15</v>
      </c>
      <c r="C45" s="284"/>
      <c r="D45" s="289" t="s">
        <v>467</v>
      </c>
      <c r="E45" s="284"/>
      <c r="F45" s="290">
        <v>451.44</v>
      </c>
      <c r="G45" s="284"/>
      <c r="H45" s="291" t="s">
        <v>229</v>
      </c>
      <c r="I45" s="289" t="s">
        <v>468</v>
      </c>
      <c r="J45" s="284"/>
    </row>
    <row r="46" spans="2:10" ht="12.75" customHeight="1" x14ac:dyDescent="0.2">
      <c r="B46" s="289">
        <v>16</v>
      </c>
      <c r="C46" s="284"/>
      <c r="D46" s="289" t="s">
        <v>453</v>
      </c>
      <c r="E46" s="284"/>
      <c r="F46" s="290">
        <v>78</v>
      </c>
      <c r="G46" s="284"/>
      <c r="H46" s="291" t="s">
        <v>184</v>
      </c>
      <c r="I46" s="289" t="s">
        <v>469</v>
      </c>
      <c r="J46" s="284"/>
    </row>
    <row r="47" spans="2:10" ht="12.75" customHeight="1" x14ac:dyDescent="0.2">
      <c r="B47" s="289">
        <v>17</v>
      </c>
      <c r="C47" s="284"/>
      <c r="D47" s="289" t="s">
        <v>453</v>
      </c>
      <c r="E47" s="284"/>
      <c r="F47" s="290">
        <v>78</v>
      </c>
      <c r="G47" s="284"/>
      <c r="H47" s="291" t="s">
        <v>271</v>
      </c>
      <c r="I47" s="289" t="s">
        <v>470</v>
      </c>
      <c r="J47" s="284"/>
    </row>
    <row r="48" spans="2:10" ht="12.75" customHeight="1" x14ac:dyDescent="0.2">
      <c r="B48" s="289">
        <v>18</v>
      </c>
      <c r="C48" s="284"/>
      <c r="D48" s="289" t="s">
        <v>453</v>
      </c>
      <c r="E48" s="284"/>
      <c r="F48" s="290">
        <v>78</v>
      </c>
      <c r="G48" s="284"/>
      <c r="H48" s="291" t="s">
        <v>271</v>
      </c>
      <c r="I48" s="289" t="s">
        <v>471</v>
      </c>
      <c r="J48" s="284"/>
    </row>
    <row r="49" spans="2:10" ht="12.75" customHeight="1" x14ac:dyDescent="0.2">
      <c r="B49" s="289">
        <v>19</v>
      </c>
      <c r="C49" s="284"/>
      <c r="D49" s="289" t="s">
        <v>453</v>
      </c>
      <c r="E49" s="284"/>
      <c r="F49" s="290">
        <v>78</v>
      </c>
      <c r="G49" s="284"/>
      <c r="H49" s="291" t="s">
        <v>271</v>
      </c>
      <c r="I49" s="289" t="s">
        <v>472</v>
      </c>
      <c r="J49" s="284"/>
    </row>
    <row r="50" spans="2:10" ht="12.75" customHeight="1" x14ac:dyDescent="0.2">
      <c r="B50" s="289">
        <v>20</v>
      </c>
      <c r="C50" s="284"/>
      <c r="D50" s="289" t="s">
        <v>467</v>
      </c>
      <c r="E50" s="284"/>
      <c r="F50" s="290">
        <v>237.6</v>
      </c>
      <c r="G50" s="284"/>
      <c r="H50" s="291" t="s">
        <v>231</v>
      </c>
      <c r="I50" s="289" t="s">
        <v>473</v>
      </c>
      <c r="J50" s="284"/>
    </row>
    <row r="51" spans="2:10" ht="12.75" customHeight="1" x14ac:dyDescent="0.2">
      <c r="B51" s="289">
        <v>21</v>
      </c>
      <c r="C51" s="284"/>
      <c r="D51" s="289" t="s">
        <v>453</v>
      </c>
      <c r="E51" s="284"/>
      <c r="F51" s="290">
        <v>26</v>
      </c>
      <c r="G51" s="284"/>
      <c r="H51" s="291" t="s">
        <v>166</v>
      </c>
      <c r="I51" s="289" t="s">
        <v>474</v>
      </c>
      <c r="J51" s="284"/>
    </row>
    <row r="52" spans="2:10" ht="12.75" customHeight="1" x14ac:dyDescent="0.2">
      <c r="B52" s="289">
        <v>22</v>
      </c>
      <c r="C52" s="284"/>
      <c r="D52" s="289" t="s">
        <v>453</v>
      </c>
      <c r="E52" s="284"/>
      <c r="F52" s="290">
        <v>26</v>
      </c>
      <c r="G52" s="284"/>
      <c r="H52" s="291" t="s">
        <v>166</v>
      </c>
      <c r="I52" s="289" t="s">
        <v>475</v>
      </c>
      <c r="J52" s="284"/>
    </row>
    <row r="53" spans="2:10" ht="12.75" customHeight="1" x14ac:dyDescent="0.2">
      <c r="B53" s="289">
        <v>23</v>
      </c>
      <c r="C53" s="284"/>
      <c r="D53" s="289" t="s">
        <v>450</v>
      </c>
      <c r="E53" s="284"/>
      <c r="F53" s="290">
        <v>52</v>
      </c>
      <c r="G53" s="284"/>
      <c r="H53" s="291" t="s">
        <v>166</v>
      </c>
      <c r="I53" s="289" t="s">
        <v>451</v>
      </c>
      <c r="J53" s="284"/>
    </row>
    <row r="54" spans="2:10" ht="12.75" customHeight="1" x14ac:dyDescent="0.2">
      <c r="B54" s="289">
        <v>24</v>
      </c>
      <c r="C54" s="284"/>
      <c r="D54" s="289" t="s">
        <v>450</v>
      </c>
      <c r="E54" s="284"/>
      <c r="F54" s="290">
        <v>52</v>
      </c>
      <c r="G54" s="284"/>
      <c r="H54" s="291" t="s">
        <v>166</v>
      </c>
      <c r="I54" s="289" t="s">
        <v>452</v>
      </c>
      <c r="J54" s="284"/>
    </row>
    <row r="55" spans="2:10" ht="12.75" customHeight="1" x14ac:dyDescent="0.2">
      <c r="B55" s="289">
        <v>25</v>
      </c>
      <c r="C55" s="284"/>
      <c r="D55" s="289" t="s">
        <v>450</v>
      </c>
      <c r="E55" s="284"/>
      <c r="F55" s="290">
        <v>39</v>
      </c>
      <c r="G55" s="284"/>
      <c r="H55" s="291" t="s">
        <v>234</v>
      </c>
      <c r="I55" s="289" t="s">
        <v>452</v>
      </c>
      <c r="J55" s="284"/>
    </row>
    <row r="56" spans="2:10" ht="12.75" customHeight="1" x14ac:dyDescent="0.2">
      <c r="B56" s="289">
        <v>26</v>
      </c>
      <c r="C56" s="284"/>
      <c r="D56" s="289" t="s">
        <v>450</v>
      </c>
      <c r="E56" s="284"/>
      <c r="F56" s="290">
        <v>78</v>
      </c>
      <c r="G56" s="284"/>
      <c r="H56" s="291" t="s">
        <v>234</v>
      </c>
      <c r="I56" s="289" t="s">
        <v>454</v>
      </c>
      <c r="J56" s="284"/>
    </row>
    <row r="57" spans="2:10" ht="12.75" customHeight="1" x14ac:dyDescent="0.2">
      <c r="B57" s="289">
        <v>27</v>
      </c>
      <c r="C57" s="284"/>
      <c r="D57" s="289" t="s">
        <v>450</v>
      </c>
      <c r="E57" s="284"/>
      <c r="F57" s="290">
        <v>78</v>
      </c>
      <c r="G57" s="284"/>
      <c r="H57" s="291" t="s">
        <v>234</v>
      </c>
      <c r="I57" s="289" t="s">
        <v>458</v>
      </c>
      <c r="J57" s="284"/>
    </row>
    <row r="58" spans="2:10" ht="12.75" customHeight="1" x14ac:dyDescent="0.2">
      <c r="B58" s="289">
        <v>28</v>
      </c>
      <c r="C58" s="284"/>
      <c r="D58" s="289" t="s">
        <v>453</v>
      </c>
      <c r="E58" s="284"/>
      <c r="F58" s="290">
        <v>156</v>
      </c>
      <c r="G58" s="284"/>
      <c r="H58" s="291" t="s">
        <v>261</v>
      </c>
      <c r="I58" s="289" t="s">
        <v>476</v>
      </c>
      <c r="J58" s="284"/>
    </row>
    <row r="59" spans="2:10" ht="12.75" customHeight="1" x14ac:dyDescent="0.2">
      <c r="B59" s="289">
        <v>29</v>
      </c>
      <c r="C59" s="284"/>
      <c r="D59" s="289" t="s">
        <v>453</v>
      </c>
      <c r="E59" s="284"/>
      <c r="F59" s="290">
        <v>156</v>
      </c>
      <c r="G59" s="284"/>
      <c r="H59" s="291" t="s">
        <v>189</v>
      </c>
      <c r="I59" s="289" t="s">
        <v>477</v>
      </c>
      <c r="J59" s="284"/>
    </row>
    <row r="60" spans="2:10" ht="12.75" customHeight="1" x14ac:dyDescent="0.2">
      <c r="B60" s="289">
        <v>30</v>
      </c>
      <c r="C60" s="284"/>
      <c r="D60" s="289" t="s">
        <v>478</v>
      </c>
      <c r="E60" s="284"/>
      <c r="F60" s="290">
        <v>216</v>
      </c>
      <c r="G60" s="284"/>
      <c r="H60" s="291" t="s">
        <v>166</v>
      </c>
      <c r="I60" s="289" t="s">
        <v>479</v>
      </c>
      <c r="J60" s="284"/>
    </row>
    <row r="61" spans="2:10" ht="12.75" customHeight="1" x14ac:dyDescent="0.2">
      <c r="B61" s="289">
        <v>31</v>
      </c>
      <c r="C61" s="284"/>
      <c r="D61" s="289" t="s">
        <v>480</v>
      </c>
      <c r="E61" s="284"/>
      <c r="F61" s="290">
        <v>189</v>
      </c>
      <c r="G61" s="284"/>
      <c r="H61" s="291" t="s">
        <v>255</v>
      </c>
      <c r="I61" s="289" t="s">
        <v>459</v>
      </c>
      <c r="J61" s="284"/>
    </row>
    <row r="62" spans="2:10" ht="12.75" customHeight="1" x14ac:dyDescent="0.2">
      <c r="B62" s="289">
        <v>32</v>
      </c>
      <c r="C62" s="284"/>
      <c r="D62" s="289" t="s">
        <v>460</v>
      </c>
      <c r="E62" s="284"/>
      <c r="F62" s="290">
        <v>213.6</v>
      </c>
      <c r="G62" s="284"/>
      <c r="H62" s="291" t="s">
        <v>234</v>
      </c>
      <c r="I62" s="289" t="s">
        <v>481</v>
      </c>
      <c r="J62" s="284"/>
    </row>
    <row r="63" spans="2:10" ht="12.75" customHeight="1" x14ac:dyDescent="0.2">
      <c r="B63" s="289">
        <v>33</v>
      </c>
      <c r="C63" s="284"/>
      <c r="D63" s="289" t="s">
        <v>482</v>
      </c>
      <c r="E63" s="284"/>
      <c r="F63" s="290">
        <v>85</v>
      </c>
      <c r="G63" s="284"/>
      <c r="H63" s="291" t="s">
        <v>255</v>
      </c>
      <c r="I63" s="289" t="s">
        <v>325</v>
      </c>
      <c r="J63" s="284"/>
    </row>
    <row r="64" spans="2:10" ht="12.75" customHeight="1" x14ac:dyDescent="0.2">
      <c r="B64" s="289">
        <v>34</v>
      </c>
      <c r="C64" s="284"/>
      <c r="D64" s="289" t="s">
        <v>482</v>
      </c>
      <c r="E64" s="284"/>
      <c r="F64" s="290">
        <v>77</v>
      </c>
      <c r="G64" s="284"/>
      <c r="H64" s="291" t="s">
        <v>255</v>
      </c>
      <c r="I64" s="289" t="s">
        <v>325</v>
      </c>
      <c r="J64" s="284"/>
    </row>
    <row r="65" spans="2:10" ht="12.75" customHeight="1" x14ac:dyDescent="0.2">
      <c r="B65" s="289">
        <v>35</v>
      </c>
      <c r="C65" s="284"/>
      <c r="D65" s="289" t="s">
        <v>453</v>
      </c>
      <c r="E65" s="284"/>
      <c r="F65" s="290">
        <v>117</v>
      </c>
      <c r="G65" s="284"/>
      <c r="H65" s="291" t="s">
        <v>188</v>
      </c>
      <c r="I65" s="289" t="s">
        <v>483</v>
      </c>
      <c r="J65" s="284"/>
    </row>
    <row r="66" spans="2:10" ht="12.75" customHeight="1" x14ac:dyDescent="0.2">
      <c r="B66" s="289">
        <v>36</v>
      </c>
      <c r="C66" s="284"/>
      <c r="D66" s="289" t="s">
        <v>453</v>
      </c>
      <c r="E66" s="284"/>
      <c r="F66" s="290">
        <v>117</v>
      </c>
      <c r="G66" s="284"/>
      <c r="H66" s="291" t="s">
        <v>188</v>
      </c>
      <c r="I66" s="289" t="s">
        <v>484</v>
      </c>
      <c r="J66" s="284"/>
    </row>
    <row r="67" spans="2:10" ht="12.75" customHeight="1" x14ac:dyDescent="0.2">
      <c r="B67" s="289">
        <v>37</v>
      </c>
      <c r="C67" s="284"/>
      <c r="D67" s="289" t="s">
        <v>453</v>
      </c>
      <c r="E67" s="284"/>
      <c r="F67" s="290">
        <v>117</v>
      </c>
      <c r="G67" s="284"/>
      <c r="H67" s="291" t="s">
        <v>188</v>
      </c>
      <c r="I67" s="289" t="s">
        <v>485</v>
      </c>
      <c r="J67" s="284"/>
    </row>
    <row r="68" spans="2:10" ht="12.75" customHeight="1" x14ac:dyDescent="0.2">
      <c r="B68" s="289">
        <v>38</v>
      </c>
      <c r="C68" s="284"/>
      <c r="D68" s="289" t="s">
        <v>453</v>
      </c>
      <c r="E68" s="284"/>
      <c r="F68" s="290">
        <v>117</v>
      </c>
      <c r="G68" s="284"/>
      <c r="H68" s="291" t="s">
        <v>188</v>
      </c>
      <c r="I68" s="289" t="s">
        <v>486</v>
      </c>
      <c r="J68" s="284"/>
    </row>
    <row r="69" spans="2:10" ht="12.75" customHeight="1" x14ac:dyDescent="0.2">
      <c r="B69" s="289">
        <v>39</v>
      </c>
      <c r="C69" s="284"/>
      <c r="D69" s="289" t="s">
        <v>465</v>
      </c>
      <c r="E69" s="284"/>
      <c r="F69" s="290">
        <v>593.4</v>
      </c>
      <c r="G69" s="284"/>
      <c r="H69" s="291" t="s">
        <v>266</v>
      </c>
      <c r="I69" s="289" t="s">
        <v>487</v>
      </c>
      <c r="J69" s="284"/>
    </row>
    <row r="70" spans="2:10" ht="12.75" customHeight="1" x14ac:dyDescent="0.2">
      <c r="B70" s="289">
        <v>40</v>
      </c>
      <c r="C70" s="284"/>
      <c r="D70" s="289" t="s">
        <v>453</v>
      </c>
      <c r="E70" s="284"/>
      <c r="F70" s="290">
        <v>117</v>
      </c>
      <c r="G70" s="284"/>
      <c r="H70" s="291" t="s">
        <v>188</v>
      </c>
      <c r="I70" s="289" t="s">
        <v>488</v>
      </c>
      <c r="J70" s="284"/>
    </row>
    <row r="71" spans="2:10" ht="12.75" customHeight="1" x14ac:dyDescent="0.2">
      <c r="B71" s="289">
        <v>41</v>
      </c>
      <c r="C71" s="284"/>
      <c r="D71" s="289" t="s">
        <v>489</v>
      </c>
      <c r="E71" s="284"/>
      <c r="F71" s="290">
        <v>69</v>
      </c>
      <c r="G71" s="284"/>
      <c r="H71" s="291" t="s">
        <v>189</v>
      </c>
      <c r="I71" s="289" t="s">
        <v>490</v>
      </c>
      <c r="J71" s="284"/>
    </row>
    <row r="72" spans="2:10" ht="12.75" customHeight="1" x14ac:dyDescent="0.2">
      <c r="B72" s="289">
        <v>42</v>
      </c>
      <c r="C72" s="284"/>
      <c r="D72" s="289" t="s">
        <v>453</v>
      </c>
      <c r="E72" s="284"/>
      <c r="F72" s="290">
        <v>156</v>
      </c>
      <c r="G72" s="284"/>
      <c r="H72" s="291" t="s">
        <v>188</v>
      </c>
      <c r="I72" s="289" t="s">
        <v>459</v>
      </c>
      <c r="J72" s="284"/>
    </row>
    <row r="73" spans="2:10" ht="12.75" customHeight="1" x14ac:dyDescent="0.2">
      <c r="B73" s="289">
        <v>43</v>
      </c>
      <c r="C73" s="284"/>
      <c r="D73" s="289" t="s">
        <v>453</v>
      </c>
      <c r="E73" s="284"/>
      <c r="F73" s="290">
        <v>156</v>
      </c>
      <c r="G73" s="284"/>
      <c r="H73" s="291" t="s">
        <v>189</v>
      </c>
      <c r="I73" s="289" t="s">
        <v>491</v>
      </c>
      <c r="J73" s="284"/>
    </row>
    <row r="74" spans="2:10" ht="12.75" customHeight="1" x14ac:dyDescent="0.2">
      <c r="B74" s="289">
        <v>44</v>
      </c>
      <c r="C74" s="284"/>
      <c r="D74" s="289" t="s">
        <v>453</v>
      </c>
      <c r="E74" s="284"/>
      <c r="F74" s="290">
        <v>156</v>
      </c>
      <c r="G74" s="284"/>
      <c r="H74" s="291" t="s">
        <v>189</v>
      </c>
      <c r="I74" s="289" t="s">
        <v>492</v>
      </c>
      <c r="J74" s="284"/>
    </row>
    <row r="75" spans="2:10" ht="12.75" customHeight="1" x14ac:dyDescent="0.2">
      <c r="B75" s="289">
        <v>45</v>
      </c>
      <c r="C75" s="284"/>
      <c r="D75" s="289" t="s">
        <v>453</v>
      </c>
      <c r="E75" s="284"/>
      <c r="F75" s="290">
        <v>156</v>
      </c>
      <c r="G75" s="284"/>
      <c r="H75" s="291" t="s">
        <v>189</v>
      </c>
      <c r="I75" s="289" t="s">
        <v>493</v>
      </c>
      <c r="J75" s="284"/>
    </row>
    <row r="76" spans="2:10" ht="12.75" customHeight="1" x14ac:dyDescent="0.2">
      <c r="B76" s="289">
        <v>46</v>
      </c>
      <c r="C76" s="284"/>
      <c r="D76" s="289" t="s">
        <v>453</v>
      </c>
      <c r="E76" s="284"/>
      <c r="F76" s="290">
        <v>156</v>
      </c>
      <c r="G76" s="284"/>
      <c r="H76" s="291" t="s">
        <v>189</v>
      </c>
      <c r="I76" s="289" t="s">
        <v>494</v>
      </c>
      <c r="J76" s="284"/>
    </row>
    <row r="77" spans="2:10" ht="12.75" customHeight="1" x14ac:dyDescent="0.2">
      <c r="B77" s="289">
        <v>47</v>
      </c>
      <c r="C77" s="284"/>
      <c r="D77" s="289" t="s">
        <v>453</v>
      </c>
      <c r="E77" s="284"/>
      <c r="F77" s="290">
        <v>156</v>
      </c>
      <c r="G77" s="284"/>
      <c r="H77" s="291" t="s">
        <v>189</v>
      </c>
      <c r="I77" s="289" t="s">
        <v>495</v>
      </c>
      <c r="J77" s="284"/>
    </row>
    <row r="78" spans="2:10" ht="12.75" customHeight="1" x14ac:dyDescent="0.2">
      <c r="B78" s="289">
        <v>48</v>
      </c>
      <c r="C78" s="284"/>
      <c r="D78" s="289" t="s">
        <v>453</v>
      </c>
      <c r="E78" s="284"/>
      <c r="F78" s="290">
        <v>156</v>
      </c>
      <c r="G78" s="284"/>
      <c r="H78" s="291" t="s">
        <v>189</v>
      </c>
      <c r="I78" s="289" t="s">
        <v>496</v>
      </c>
      <c r="J78" s="284"/>
    </row>
    <row r="79" spans="2:10" ht="12.75" customHeight="1" x14ac:dyDescent="0.2">
      <c r="B79" s="289">
        <v>49</v>
      </c>
      <c r="C79" s="284"/>
      <c r="D79" s="289" t="s">
        <v>450</v>
      </c>
      <c r="E79" s="284"/>
      <c r="F79" s="290">
        <v>117</v>
      </c>
      <c r="G79" s="284"/>
      <c r="H79" s="291" t="s">
        <v>259</v>
      </c>
      <c r="I79" s="289" t="s">
        <v>497</v>
      </c>
      <c r="J79" s="284"/>
    </row>
    <row r="80" spans="2:10" ht="12.75" customHeight="1" x14ac:dyDescent="0.2">
      <c r="B80" s="289">
        <v>50</v>
      </c>
      <c r="C80" s="284"/>
      <c r="D80" s="289" t="s">
        <v>453</v>
      </c>
      <c r="E80" s="284"/>
      <c r="F80" s="290">
        <v>156</v>
      </c>
      <c r="G80" s="284"/>
      <c r="H80" s="291" t="s">
        <v>498</v>
      </c>
      <c r="I80" s="289" t="s">
        <v>499</v>
      </c>
      <c r="J80" s="284"/>
    </row>
    <row r="81" spans="2:10" ht="12.75" customHeight="1" x14ac:dyDescent="0.2">
      <c r="B81" s="289">
        <v>51</v>
      </c>
      <c r="C81" s="284"/>
      <c r="D81" s="289" t="s">
        <v>453</v>
      </c>
      <c r="E81" s="284"/>
      <c r="F81" s="290">
        <v>156</v>
      </c>
      <c r="G81" s="284"/>
      <c r="H81" s="291" t="s">
        <v>498</v>
      </c>
      <c r="I81" s="289" t="s">
        <v>500</v>
      </c>
      <c r="J81" s="284"/>
    </row>
    <row r="82" spans="2:10" ht="12.75" customHeight="1" x14ac:dyDescent="0.2">
      <c r="B82" s="289">
        <v>52</v>
      </c>
      <c r="C82" s="284"/>
      <c r="D82" s="289" t="s">
        <v>453</v>
      </c>
      <c r="E82" s="284"/>
      <c r="F82" s="290">
        <v>156</v>
      </c>
      <c r="G82" s="284"/>
      <c r="H82" s="291" t="s">
        <v>498</v>
      </c>
      <c r="I82" s="289" t="s">
        <v>501</v>
      </c>
      <c r="J82" s="284"/>
    </row>
    <row r="83" spans="2:10" ht="12.75" customHeight="1" x14ac:dyDescent="0.2">
      <c r="B83" s="289">
        <v>53</v>
      </c>
      <c r="C83" s="284"/>
      <c r="D83" s="289" t="s">
        <v>453</v>
      </c>
      <c r="E83" s="284"/>
      <c r="F83" s="290">
        <v>156</v>
      </c>
      <c r="G83" s="284"/>
      <c r="H83" s="291" t="s">
        <v>189</v>
      </c>
      <c r="I83" s="289" t="s">
        <v>502</v>
      </c>
      <c r="J83" s="284"/>
    </row>
    <row r="84" spans="2:10" ht="12.75" customHeight="1" x14ac:dyDescent="0.2">
      <c r="B84" s="289">
        <v>54</v>
      </c>
      <c r="C84" s="284"/>
      <c r="D84" s="289" t="s">
        <v>453</v>
      </c>
      <c r="E84" s="284"/>
      <c r="F84" s="290">
        <v>156</v>
      </c>
      <c r="G84" s="284"/>
      <c r="H84" s="291" t="s">
        <v>498</v>
      </c>
      <c r="I84" s="289" t="s">
        <v>503</v>
      </c>
      <c r="J84" s="284"/>
    </row>
    <row r="85" spans="2:10" ht="12.75" customHeight="1" x14ac:dyDescent="0.2">
      <c r="B85" s="289">
        <v>55</v>
      </c>
      <c r="C85" s="284"/>
      <c r="D85" s="289" t="s">
        <v>453</v>
      </c>
      <c r="E85" s="284"/>
      <c r="F85" s="290">
        <v>78</v>
      </c>
      <c r="G85" s="284"/>
      <c r="H85" s="291" t="s">
        <v>274</v>
      </c>
      <c r="I85" s="289" t="s">
        <v>504</v>
      </c>
      <c r="J85" s="284"/>
    </row>
    <row r="86" spans="2:10" ht="12.75" customHeight="1" x14ac:dyDescent="0.2">
      <c r="B86" s="289">
        <v>56</v>
      </c>
      <c r="C86" s="284"/>
      <c r="D86" s="289" t="s">
        <v>505</v>
      </c>
      <c r="E86" s="284"/>
      <c r="F86" s="290">
        <v>135</v>
      </c>
      <c r="G86" s="284"/>
      <c r="H86" s="291" t="s">
        <v>274</v>
      </c>
      <c r="I86" s="289" t="s">
        <v>325</v>
      </c>
      <c r="J86" s="284"/>
    </row>
    <row r="87" spans="2:10" ht="12.75" customHeight="1" x14ac:dyDescent="0.2">
      <c r="B87" s="289">
        <v>57</v>
      </c>
      <c r="C87" s="284"/>
      <c r="D87" s="289" t="s">
        <v>450</v>
      </c>
      <c r="E87" s="284"/>
      <c r="F87" s="290">
        <v>117</v>
      </c>
      <c r="G87" s="284"/>
      <c r="H87" s="291" t="s">
        <v>274</v>
      </c>
      <c r="I87" s="289" t="s">
        <v>506</v>
      </c>
      <c r="J87" s="284"/>
    </row>
    <row r="88" spans="2:10" ht="12.75" customHeight="1" x14ac:dyDescent="0.2">
      <c r="B88" s="289">
        <v>58</v>
      </c>
      <c r="C88" s="284"/>
      <c r="D88" s="289" t="s">
        <v>450</v>
      </c>
      <c r="E88" s="284"/>
      <c r="F88" s="290">
        <v>117</v>
      </c>
      <c r="G88" s="284"/>
      <c r="H88" s="291" t="s">
        <v>274</v>
      </c>
      <c r="I88" s="289" t="s">
        <v>507</v>
      </c>
      <c r="J88" s="284"/>
    </row>
    <row r="89" spans="2:10" ht="12.75" customHeight="1" x14ac:dyDescent="0.2">
      <c r="B89" s="289">
        <v>59</v>
      </c>
      <c r="C89" s="284"/>
      <c r="D89" s="289" t="s">
        <v>453</v>
      </c>
      <c r="E89" s="284"/>
      <c r="F89" s="290">
        <v>156</v>
      </c>
      <c r="G89" s="284"/>
      <c r="H89" s="291" t="s">
        <v>259</v>
      </c>
      <c r="I89" s="289" t="s">
        <v>508</v>
      </c>
      <c r="J89" s="284"/>
    </row>
    <row r="90" spans="2:10" ht="12.75" customHeight="1" x14ac:dyDescent="0.2">
      <c r="B90" s="289">
        <v>60</v>
      </c>
      <c r="C90" s="284"/>
      <c r="D90" s="289" t="s">
        <v>505</v>
      </c>
      <c r="E90" s="284"/>
      <c r="F90" s="290">
        <v>270</v>
      </c>
      <c r="G90" s="284"/>
      <c r="H90" s="291" t="s">
        <v>186</v>
      </c>
      <c r="I90" s="289" t="s">
        <v>491</v>
      </c>
      <c r="J90" s="284"/>
    </row>
    <row r="91" spans="2:10" ht="12.75" customHeight="1" x14ac:dyDescent="0.2">
      <c r="B91" s="289">
        <v>61</v>
      </c>
      <c r="C91" s="284"/>
      <c r="D91" s="289" t="s">
        <v>505</v>
      </c>
      <c r="E91" s="284"/>
      <c r="F91" s="290">
        <v>270</v>
      </c>
      <c r="G91" s="284"/>
      <c r="H91" s="291" t="s">
        <v>186</v>
      </c>
      <c r="I91" s="289" t="s">
        <v>501</v>
      </c>
      <c r="J91" s="284"/>
    </row>
    <row r="92" spans="2:10" ht="12.75" customHeight="1" x14ac:dyDescent="0.2">
      <c r="B92" s="289">
        <v>62</v>
      </c>
      <c r="C92" s="284"/>
      <c r="D92" s="289" t="s">
        <v>505</v>
      </c>
      <c r="E92" s="284"/>
      <c r="F92" s="290">
        <v>270</v>
      </c>
      <c r="G92" s="284"/>
      <c r="H92" s="291" t="s">
        <v>186</v>
      </c>
      <c r="I92" s="289" t="s">
        <v>509</v>
      </c>
      <c r="J92" s="284"/>
    </row>
    <row r="93" spans="2:10" ht="12.75" customHeight="1" x14ac:dyDescent="0.2">
      <c r="B93" s="289">
        <v>63</v>
      </c>
      <c r="C93" s="284"/>
      <c r="D93" s="289" t="s">
        <v>505</v>
      </c>
      <c r="E93" s="284"/>
      <c r="F93" s="290">
        <v>270</v>
      </c>
      <c r="G93" s="284"/>
      <c r="H93" s="291" t="s">
        <v>186</v>
      </c>
      <c r="I93" s="289" t="s">
        <v>510</v>
      </c>
      <c r="J93" s="284"/>
    </row>
    <row r="94" spans="2:10" ht="12.75" customHeight="1" x14ac:dyDescent="0.2">
      <c r="B94" s="289">
        <v>64</v>
      </c>
      <c r="C94" s="284"/>
      <c r="D94" s="289" t="s">
        <v>511</v>
      </c>
      <c r="E94" s="284"/>
      <c r="F94" s="290">
        <v>162</v>
      </c>
      <c r="G94" s="284"/>
      <c r="H94" s="291" t="s">
        <v>274</v>
      </c>
      <c r="I94" s="289" t="s">
        <v>454</v>
      </c>
      <c r="J94" s="284"/>
    </row>
    <row r="95" spans="2:10" ht="12.75" customHeight="1" x14ac:dyDescent="0.2">
      <c r="B95" s="289">
        <v>65</v>
      </c>
      <c r="C95" s="284"/>
      <c r="D95" s="289" t="s">
        <v>450</v>
      </c>
      <c r="E95" s="284"/>
      <c r="F95" s="290">
        <v>39</v>
      </c>
      <c r="G95" s="284"/>
      <c r="H95" s="291" t="s">
        <v>186</v>
      </c>
      <c r="I95" s="289" t="s">
        <v>451</v>
      </c>
      <c r="J95" s="284"/>
    </row>
    <row r="96" spans="2:10" ht="12.75" customHeight="1" x14ac:dyDescent="0.2">
      <c r="B96" s="289">
        <v>66</v>
      </c>
      <c r="C96" s="284"/>
      <c r="D96" s="289" t="s">
        <v>489</v>
      </c>
      <c r="E96" s="284"/>
      <c r="F96" s="290">
        <v>103.5</v>
      </c>
      <c r="G96" s="284"/>
      <c r="H96" s="291" t="s">
        <v>279</v>
      </c>
      <c r="I96" s="289" t="s">
        <v>490</v>
      </c>
      <c r="J96" s="284"/>
    </row>
    <row r="97" spans="2:10" ht="12.75" customHeight="1" x14ac:dyDescent="0.2">
      <c r="B97" s="289">
        <v>67</v>
      </c>
      <c r="C97" s="284"/>
      <c r="D97" s="289" t="s">
        <v>512</v>
      </c>
      <c r="E97" s="284"/>
      <c r="F97" s="290">
        <v>162</v>
      </c>
      <c r="G97" s="284"/>
      <c r="H97" s="291" t="s">
        <v>279</v>
      </c>
      <c r="I97" s="289" t="s">
        <v>456</v>
      </c>
      <c r="J97" s="284"/>
    </row>
    <row r="98" spans="2:10" ht="12.75" customHeight="1" x14ac:dyDescent="0.2">
      <c r="B98" s="289">
        <v>68</v>
      </c>
      <c r="C98" s="284"/>
      <c r="D98" s="289" t="s">
        <v>453</v>
      </c>
      <c r="E98" s="284"/>
      <c r="F98" s="290">
        <v>117</v>
      </c>
      <c r="G98" s="284"/>
      <c r="H98" s="291" t="s">
        <v>279</v>
      </c>
      <c r="I98" s="289" t="s">
        <v>468</v>
      </c>
      <c r="J98" s="284"/>
    </row>
    <row r="99" spans="2:10" ht="12.75" customHeight="1" x14ac:dyDescent="0.2">
      <c r="B99" s="289">
        <v>69</v>
      </c>
      <c r="C99" s="284"/>
      <c r="D99" s="289" t="s">
        <v>489</v>
      </c>
      <c r="E99" s="284"/>
      <c r="F99" s="290">
        <v>138</v>
      </c>
      <c r="G99" s="284"/>
      <c r="H99" s="291" t="s">
        <v>174</v>
      </c>
      <c r="I99" s="289" t="s">
        <v>513</v>
      </c>
      <c r="J99" s="284"/>
    </row>
    <row r="100" spans="2:10" ht="12.75" customHeight="1" x14ac:dyDescent="0.2">
      <c r="B100" s="289">
        <v>70</v>
      </c>
      <c r="C100" s="284"/>
      <c r="D100" s="289" t="s">
        <v>514</v>
      </c>
      <c r="E100" s="284"/>
      <c r="F100" s="290">
        <v>355.2</v>
      </c>
      <c r="G100" s="284"/>
      <c r="H100" s="291" t="s">
        <v>286</v>
      </c>
      <c r="I100" s="289" t="s">
        <v>515</v>
      </c>
      <c r="J100" s="284"/>
    </row>
    <row r="101" spans="2:10" ht="12.75" customHeight="1" x14ac:dyDescent="0.2">
      <c r="B101" s="289">
        <v>71</v>
      </c>
      <c r="C101" s="284"/>
      <c r="D101" s="289" t="s">
        <v>467</v>
      </c>
      <c r="E101" s="284"/>
      <c r="F101" s="290">
        <v>338.58</v>
      </c>
      <c r="G101" s="284"/>
      <c r="H101" s="291" t="s">
        <v>286</v>
      </c>
      <c r="I101" s="289" t="s">
        <v>464</v>
      </c>
      <c r="J101" s="284"/>
    </row>
    <row r="102" spans="2:10" ht="12.75" customHeight="1" x14ac:dyDescent="0.2">
      <c r="B102" s="289">
        <v>72</v>
      </c>
      <c r="C102" s="284"/>
      <c r="D102" s="289" t="s">
        <v>516</v>
      </c>
      <c r="E102" s="284"/>
      <c r="F102" s="290">
        <v>565.79999999999995</v>
      </c>
      <c r="G102" s="284"/>
      <c r="H102" s="291" t="s">
        <v>286</v>
      </c>
      <c r="I102" s="289" t="s">
        <v>517</v>
      </c>
      <c r="J102" s="284"/>
    </row>
    <row r="103" spans="2:10" ht="12.75" customHeight="1" x14ac:dyDescent="0.2">
      <c r="B103" s="289">
        <v>73</v>
      </c>
      <c r="C103" s="284"/>
      <c r="D103" s="289" t="s">
        <v>450</v>
      </c>
      <c r="E103" s="284"/>
      <c r="F103" s="290">
        <v>117</v>
      </c>
      <c r="G103" s="284"/>
      <c r="H103" s="291" t="s">
        <v>295</v>
      </c>
      <c r="I103" s="289" t="s">
        <v>518</v>
      </c>
      <c r="J103" s="284"/>
    </row>
    <row r="104" spans="2:10" ht="12.75" customHeight="1" x14ac:dyDescent="0.2">
      <c r="B104" s="289">
        <v>74</v>
      </c>
      <c r="C104" s="284"/>
      <c r="D104" s="289" t="s">
        <v>453</v>
      </c>
      <c r="E104" s="284"/>
      <c r="F104" s="290">
        <v>156</v>
      </c>
      <c r="G104" s="284"/>
      <c r="H104" s="291" t="s">
        <v>177</v>
      </c>
      <c r="I104" s="289" t="s">
        <v>454</v>
      </c>
      <c r="J104" s="284"/>
    </row>
    <row r="105" spans="2:10" ht="12.75" customHeight="1" x14ac:dyDescent="0.2">
      <c r="B105" s="289">
        <v>75</v>
      </c>
      <c r="C105" s="284"/>
      <c r="D105" s="289" t="s">
        <v>519</v>
      </c>
      <c r="E105" s="284"/>
      <c r="F105" s="290">
        <v>455</v>
      </c>
      <c r="G105" s="284"/>
      <c r="H105" s="291" t="s">
        <v>295</v>
      </c>
      <c r="I105" s="289" t="s">
        <v>509</v>
      </c>
      <c r="J105" s="284"/>
    </row>
    <row r="106" spans="2:10" ht="12.75" customHeight="1" x14ac:dyDescent="0.2">
      <c r="B106" s="289">
        <v>76</v>
      </c>
      <c r="C106" s="284"/>
      <c r="D106" s="289" t="s">
        <v>489</v>
      </c>
      <c r="E106" s="284"/>
      <c r="F106" s="290">
        <v>69</v>
      </c>
      <c r="G106" s="284"/>
      <c r="H106" s="291" t="s">
        <v>177</v>
      </c>
      <c r="I106" s="289" t="s">
        <v>520</v>
      </c>
      <c r="J106" s="284"/>
    </row>
    <row r="107" spans="2:10" ht="12.75" customHeight="1" x14ac:dyDescent="0.2">
      <c r="B107" s="289">
        <v>77</v>
      </c>
      <c r="C107" s="284"/>
      <c r="D107" s="289" t="s">
        <v>450</v>
      </c>
      <c r="E107" s="284"/>
      <c r="F107" s="290">
        <v>78</v>
      </c>
      <c r="G107" s="284"/>
      <c r="H107" s="291" t="s">
        <v>177</v>
      </c>
      <c r="I107" s="289" t="s">
        <v>458</v>
      </c>
      <c r="J107" s="284"/>
    </row>
    <row r="108" spans="2:10" ht="12.75" customHeight="1" x14ac:dyDescent="0.2">
      <c r="B108" s="289">
        <v>78</v>
      </c>
      <c r="C108" s="284"/>
      <c r="D108" s="289" t="s">
        <v>453</v>
      </c>
      <c r="E108" s="284"/>
      <c r="F108" s="290">
        <v>156</v>
      </c>
      <c r="G108" s="284"/>
      <c r="H108" s="291" t="s">
        <v>177</v>
      </c>
      <c r="I108" s="289" t="s">
        <v>509</v>
      </c>
      <c r="J108" s="284"/>
    </row>
    <row r="109" spans="2:10" ht="12.75" customHeight="1" x14ac:dyDescent="0.2">
      <c r="B109" s="289">
        <v>79</v>
      </c>
      <c r="C109" s="284"/>
      <c r="D109" s="289" t="s">
        <v>453</v>
      </c>
      <c r="E109" s="284"/>
      <c r="F109" s="290">
        <v>156</v>
      </c>
      <c r="G109" s="284"/>
      <c r="H109" s="291" t="s">
        <v>177</v>
      </c>
      <c r="I109" s="289" t="s">
        <v>510</v>
      </c>
      <c r="J109" s="284"/>
    </row>
    <row r="110" spans="2:10" ht="12.75" customHeight="1" x14ac:dyDescent="0.2">
      <c r="B110" s="289">
        <v>80</v>
      </c>
      <c r="C110" s="284"/>
      <c r="D110" s="289" t="s">
        <v>450</v>
      </c>
      <c r="E110" s="284"/>
      <c r="F110" s="290">
        <v>78</v>
      </c>
      <c r="G110" s="284"/>
      <c r="H110" s="291" t="s">
        <v>296</v>
      </c>
      <c r="I110" s="289" t="s">
        <v>481</v>
      </c>
      <c r="J110" s="284"/>
    </row>
    <row r="111" spans="2:10" ht="12.75" customHeight="1" x14ac:dyDescent="0.2">
      <c r="B111" s="289">
        <v>81</v>
      </c>
      <c r="C111" s="284"/>
      <c r="D111" s="289" t="s">
        <v>450</v>
      </c>
      <c r="E111" s="284"/>
      <c r="F111" s="290">
        <v>78</v>
      </c>
      <c r="G111" s="284"/>
      <c r="H111" s="291" t="s">
        <v>296</v>
      </c>
      <c r="I111" s="289" t="s">
        <v>462</v>
      </c>
      <c r="J111" s="284"/>
    </row>
    <row r="112" spans="2:10" ht="12.75" customHeight="1" x14ac:dyDescent="0.2">
      <c r="B112" s="289">
        <v>82</v>
      </c>
      <c r="C112" s="284"/>
      <c r="D112" s="289" t="s">
        <v>489</v>
      </c>
      <c r="E112" s="284"/>
      <c r="F112" s="290">
        <v>103.4</v>
      </c>
      <c r="G112" s="284"/>
      <c r="H112" s="291" t="s">
        <v>521</v>
      </c>
      <c r="I112" s="289" t="s">
        <v>473</v>
      </c>
      <c r="J112" s="284"/>
    </row>
    <row r="113" spans="2:10" ht="12.75" customHeight="1" x14ac:dyDescent="0.2">
      <c r="B113" s="289">
        <v>83</v>
      </c>
      <c r="C113" s="284"/>
      <c r="D113" s="289" t="s">
        <v>489</v>
      </c>
      <c r="E113" s="284"/>
      <c r="F113" s="290">
        <v>103.4</v>
      </c>
      <c r="G113" s="284"/>
      <c r="H113" s="291" t="s">
        <v>521</v>
      </c>
      <c r="I113" s="289" t="s">
        <v>464</v>
      </c>
      <c r="J113" s="284"/>
    </row>
    <row r="114" spans="2:10" ht="12.75" customHeight="1" x14ac:dyDescent="0.2">
      <c r="B114" s="289">
        <v>84</v>
      </c>
      <c r="C114" s="284"/>
      <c r="D114" s="289" t="s">
        <v>489</v>
      </c>
      <c r="E114" s="284"/>
      <c r="F114" s="290">
        <v>103.5</v>
      </c>
      <c r="G114" s="284"/>
      <c r="H114" s="291" t="s">
        <v>296</v>
      </c>
      <c r="I114" s="289" t="s">
        <v>522</v>
      </c>
      <c r="J114" s="284"/>
    </row>
    <row r="115" spans="2:10" ht="12.75" customHeight="1" x14ac:dyDescent="0.2">
      <c r="B115" s="289">
        <v>85</v>
      </c>
      <c r="C115" s="284"/>
      <c r="D115" s="289" t="s">
        <v>489</v>
      </c>
      <c r="E115" s="284"/>
      <c r="F115" s="290">
        <v>103.4</v>
      </c>
      <c r="G115" s="284"/>
      <c r="H115" s="291" t="s">
        <v>521</v>
      </c>
      <c r="I115" s="289" t="s">
        <v>523</v>
      </c>
      <c r="J115" s="284"/>
    </row>
    <row r="116" spans="2:10" ht="12.75" customHeight="1" x14ac:dyDescent="0.2">
      <c r="B116" s="289">
        <v>86</v>
      </c>
      <c r="C116" s="284"/>
      <c r="D116" s="289" t="s">
        <v>489</v>
      </c>
      <c r="E116" s="284"/>
      <c r="F116" s="290">
        <v>266.39999999999998</v>
      </c>
      <c r="G116" s="284"/>
      <c r="H116" s="291" t="s">
        <v>296</v>
      </c>
      <c r="I116" s="289" t="s">
        <v>463</v>
      </c>
      <c r="J116" s="284"/>
    </row>
    <row r="117" spans="2:10" ht="12.75" customHeight="1" x14ac:dyDescent="0.2">
      <c r="B117" s="289">
        <v>87</v>
      </c>
      <c r="C117" s="284"/>
      <c r="D117" s="289" t="s">
        <v>512</v>
      </c>
      <c r="E117" s="284"/>
      <c r="F117" s="290">
        <v>121.5</v>
      </c>
      <c r="G117" s="284"/>
      <c r="H117" s="291" t="s">
        <v>296</v>
      </c>
      <c r="I117" s="289" t="s">
        <v>462</v>
      </c>
      <c r="J117" s="284"/>
    </row>
    <row r="118" spans="2:10" ht="12.75" customHeight="1" x14ac:dyDescent="0.2">
      <c r="B118" s="289">
        <v>88</v>
      </c>
      <c r="C118" s="284"/>
      <c r="D118" s="289" t="s">
        <v>512</v>
      </c>
      <c r="E118" s="284"/>
      <c r="F118" s="290">
        <v>121.5</v>
      </c>
      <c r="G118" s="284"/>
      <c r="H118" s="291" t="s">
        <v>296</v>
      </c>
      <c r="I118" s="289" t="s">
        <v>524</v>
      </c>
      <c r="J118" s="284"/>
    </row>
    <row r="119" spans="2:10" ht="12.75" customHeight="1" x14ac:dyDescent="0.2">
      <c r="B119" s="289">
        <v>89</v>
      </c>
      <c r="C119" s="284"/>
      <c r="D119" s="289" t="s">
        <v>453</v>
      </c>
      <c r="E119" s="284"/>
      <c r="F119" s="290">
        <v>117</v>
      </c>
      <c r="G119" s="284"/>
      <c r="H119" s="291" t="s">
        <v>302</v>
      </c>
      <c r="I119" s="289" t="s">
        <v>504</v>
      </c>
      <c r="J119" s="284"/>
    </row>
    <row r="120" spans="2:10" ht="12.75" customHeight="1" x14ac:dyDescent="0.2">
      <c r="B120" s="289">
        <v>90</v>
      </c>
      <c r="C120" s="284"/>
      <c r="D120" s="289" t="s">
        <v>489</v>
      </c>
      <c r="E120" s="284"/>
      <c r="F120" s="290">
        <v>103.5</v>
      </c>
      <c r="G120" s="284"/>
      <c r="H120" s="291" t="s">
        <v>303</v>
      </c>
      <c r="I120" s="289" t="s">
        <v>325</v>
      </c>
      <c r="J120" s="284"/>
    </row>
    <row r="121" spans="2:10" ht="12.75" customHeight="1" x14ac:dyDescent="0.2">
      <c r="B121" s="289">
        <v>91</v>
      </c>
      <c r="C121" s="284"/>
      <c r="D121" s="289" t="s">
        <v>489</v>
      </c>
      <c r="E121" s="284"/>
      <c r="F121" s="290">
        <v>103.5</v>
      </c>
      <c r="G121" s="284"/>
      <c r="H121" s="291" t="s">
        <v>303</v>
      </c>
      <c r="I121" s="289" t="s">
        <v>503</v>
      </c>
      <c r="J121" s="284"/>
    </row>
    <row r="122" spans="2:10" ht="12.75" customHeight="1" x14ac:dyDescent="0.2">
      <c r="B122" s="289">
        <v>92</v>
      </c>
      <c r="C122" s="284"/>
      <c r="D122" s="289" t="s">
        <v>489</v>
      </c>
      <c r="E122" s="284"/>
      <c r="F122" s="290">
        <v>103.5</v>
      </c>
      <c r="G122" s="284"/>
      <c r="H122" s="291" t="s">
        <v>303</v>
      </c>
      <c r="I122" s="289" t="s">
        <v>525</v>
      </c>
      <c r="J122" s="284"/>
    </row>
    <row r="123" spans="2:10" ht="12.75" customHeight="1" x14ac:dyDescent="0.2">
      <c r="B123" s="289">
        <v>93</v>
      </c>
      <c r="C123" s="284"/>
      <c r="D123" s="289" t="s">
        <v>489</v>
      </c>
      <c r="E123" s="284"/>
      <c r="F123" s="290">
        <v>117</v>
      </c>
      <c r="G123" s="284"/>
      <c r="H123" s="291" t="s">
        <v>190</v>
      </c>
      <c r="I123" s="289" t="s">
        <v>493</v>
      </c>
      <c r="J123" s="284"/>
    </row>
    <row r="124" spans="2:10" ht="12.75" customHeight="1" x14ac:dyDescent="0.2">
      <c r="B124" s="289">
        <v>94</v>
      </c>
      <c r="C124" s="284"/>
      <c r="D124" s="289" t="s">
        <v>489</v>
      </c>
      <c r="E124" s="284"/>
      <c r="F124" s="290">
        <v>103.5</v>
      </c>
      <c r="G124" s="284"/>
      <c r="H124" s="291" t="s">
        <v>190</v>
      </c>
      <c r="I124" s="289" t="s">
        <v>526</v>
      </c>
      <c r="J124" s="284"/>
    </row>
    <row r="125" spans="2:10" ht="12.75" customHeight="1" x14ac:dyDescent="0.2">
      <c r="B125" s="289">
        <v>95</v>
      </c>
      <c r="C125" s="284"/>
      <c r="D125" s="289" t="s">
        <v>489</v>
      </c>
      <c r="E125" s="284"/>
      <c r="F125" s="290">
        <v>103.5</v>
      </c>
      <c r="G125" s="284"/>
      <c r="H125" s="291" t="s">
        <v>308</v>
      </c>
      <c r="I125" s="289" t="s">
        <v>509</v>
      </c>
      <c r="J125" s="284"/>
    </row>
    <row r="126" spans="2:10" ht="12.75" customHeight="1" x14ac:dyDescent="0.2">
      <c r="B126" s="289">
        <v>96</v>
      </c>
      <c r="C126" s="284"/>
      <c r="D126" s="289" t="s">
        <v>489</v>
      </c>
      <c r="E126" s="284"/>
      <c r="F126" s="290">
        <v>103.5</v>
      </c>
      <c r="G126" s="284"/>
      <c r="H126" s="291" t="s">
        <v>308</v>
      </c>
      <c r="I126" s="289" t="s">
        <v>510</v>
      </c>
      <c r="J126" s="284"/>
    </row>
    <row r="127" spans="2:10" ht="12.75" customHeight="1" x14ac:dyDescent="0.2">
      <c r="B127" s="289">
        <v>97</v>
      </c>
      <c r="C127" s="284"/>
      <c r="D127" s="289" t="s">
        <v>453</v>
      </c>
      <c r="E127" s="284"/>
      <c r="F127" s="290">
        <v>117</v>
      </c>
      <c r="G127" s="284"/>
      <c r="H127" s="291" t="s">
        <v>311</v>
      </c>
      <c r="I127" s="289" t="s">
        <v>504</v>
      </c>
      <c r="J127" s="284"/>
    </row>
    <row r="128" spans="2:10" ht="12.75" customHeight="1" x14ac:dyDescent="0.2">
      <c r="B128" s="289">
        <v>98</v>
      </c>
      <c r="C128" s="284"/>
      <c r="D128" s="289" t="s">
        <v>450</v>
      </c>
      <c r="E128" s="284"/>
      <c r="F128" s="290">
        <v>39</v>
      </c>
      <c r="G128" s="284"/>
      <c r="H128" s="291" t="s">
        <v>311</v>
      </c>
      <c r="I128" s="289" t="s">
        <v>520</v>
      </c>
      <c r="J128" s="284"/>
    </row>
    <row r="129" spans="2:10" ht="12.75" customHeight="1" x14ac:dyDescent="0.2">
      <c r="B129" s="289">
        <v>99</v>
      </c>
      <c r="C129" s="284"/>
      <c r="D129" s="289" t="s">
        <v>450</v>
      </c>
      <c r="E129" s="284"/>
      <c r="F129" s="290">
        <v>39</v>
      </c>
      <c r="G129" s="284"/>
      <c r="H129" s="291" t="s">
        <v>311</v>
      </c>
      <c r="I129" s="289" t="s">
        <v>454</v>
      </c>
      <c r="J129" s="284"/>
    </row>
    <row r="130" spans="2:10" ht="12.75" customHeight="1" x14ac:dyDescent="0.2">
      <c r="B130" s="289">
        <v>100</v>
      </c>
      <c r="C130" s="284"/>
      <c r="D130" s="289" t="s">
        <v>453</v>
      </c>
      <c r="E130" s="284"/>
      <c r="F130" s="290">
        <v>117</v>
      </c>
      <c r="G130" s="284"/>
      <c r="H130" s="291" t="s">
        <v>311</v>
      </c>
      <c r="I130" s="289" t="s">
        <v>527</v>
      </c>
      <c r="J130" s="284"/>
    </row>
    <row r="131" spans="2:10" ht="12.75" customHeight="1" x14ac:dyDescent="0.2">
      <c r="B131" s="289">
        <v>101</v>
      </c>
      <c r="C131" s="284"/>
      <c r="D131" s="289" t="s">
        <v>489</v>
      </c>
      <c r="E131" s="284"/>
      <c r="F131" s="290">
        <v>103.5</v>
      </c>
      <c r="G131" s="284"/>
      <c r="H131" s="291" t="s">
        <v>311</v>
      </c>
      <c r="I131" s="289" t="s">
        <v>526</v>
      </c>
      <c r="J131" s="284"/>
    </row>
    <row r="132" spans="2:10" ht="12.75" customHeight="1" x14ac:dyDescent="0.2">
      <c r="B132" s="289">
        <v>102</v>
      </c>
      <c r="C132" s="284"/>
      <c r="D132" s="289" t="s">
        <v>465</v>
      </c>
      <c r="E132" s="284"/>
      <c r="F132" s="290">
        <v>296.7</v>
      </c>
      <c r="G132" s="284"/>
      <c r="H132" s="291" t="s">
        <v>311</v>
      </c>
      <c r="I132" s="289" t="s">
        <v>462</v>
      </c>
      <c r="J132" s="284"/>
    </row>
    <row r="133" spans="2:10" ht="12.75" customHeight="1" x14ac:dyDescent="0.2">
      <c r="B133" s="289">
        <v>103</v>
      </c>
      <c r="C133" s="284"/>
      <c r="D133" s="289" t="s">
        <v>450</v>
      </c>
      <c r="E133" s="284"/>
      <c r="F133" s="290">
        <v>39</v>
      </c>
      <c r="G133" s="284"/>
      <c r="H133" s="291" t="s">
        <v>171</v>
      </c>
      <c r="I133" s="289" t="s">
        <v>528</v>
      </c>
      <c r="J133" s="284"/>
    </row>
    <row r="134" spans="2:10" ht="12.75" customHeight="1" x14ac:dyDescent="0.2">
      <c r="B134" s="289">
        <v>104</v>
      </c>
      <c r="C134" s="284"/>
      <c r="D134" s="289" t="s">
        <v>465</v>
      </c>
      <c r="E134" s="284"/>
      <c r="F134" s="290">
        <v>395.6</v>
      </c>
      <c r="G134" s="284"/>
      <c r="H134" s="291" t="s">
        <v>171</v>
      </c>
      <c r="I134" s="289" t="s">
        <v>529</v>
      </c>
      <c r="J134" s="284"/>
    </row>
    <row r="135" spans="2:10" ht="12.75" customHeight="1" x14ac:dyDescent="0.2">
      <c r="B135" s="289">
        <v>105</v>
      </c>
      <c r="C135" s="284"/>
      <c r="D135" s="289" t="s">
        <v>183</v>
      </c>
      <c r="E135" s="284"/>
      <c r="F135" s="319">
        <v>-60.73</v>
      </c>
      <c r="G135" s="320"/>
      <c r="H135" s="291" t="s">
        <v>299</v>
      </c>
      <c r="I135" s="289" t="s">
        <v>183</v>
      </c>
      <c r="J135" s="284"/>
    </row>
    <row r="136" spans="2:10" ht="12.75" customHeight="1" x14ac:dyDescent="0.2">
      <c r="B136" s="289">
        <v>106</v>
      </c>
      <c r="C136" s="284"/>
      <c r="D136" s="289" t="s">
        <v>453</v>
      </c>
      <c r="E136" s="284"/>
      <c r="F136" s="290">
        <v>117</v>
      </c>
      <c r="G136" s="284"/>
      <c r="H136" s="291" t="s">
        <v>308</v>
      </c>
      <c r="I136" s="289" t="s">
        <v>496</v>
      </c>
      <c r="J136" s="284"/>
    </row>
    <row r="137" spans="2:10" ht="12.75" customHeight="1" x14ac:dyDescent="0.2">
      <c r="B137" s="289">
        <v>107</v>
      </c>
      <c r="C137" s="284"/>
      <c r="D137" s="289" t="s">
        <v>453</v>
      </c>
      <c r="E137" s="284"/>
      <c r="F137" s="290">
        <v>117</v>
      </c>
      <c r="G137" s="284"/>
      <c r="H137" s="291" t="s">
        <v>308</v>
      </c>
      <c r="I137" s="289" t="s">
        <v>530</v>
      </c>
      <c r="J137" s="284"/>
    </row>
    <row r="138" spans="2:10" ht="12.75" customHeight="1" x14ac:dyDescent="0.2">
      <c r="B138" s="289">
        <v>108</v>
      </c>
      <c r="C138" s="284"/>
      <c r="D138" s="289" t="s">
        <v>453</v>
      </c>
      <c r="E138" s="284"/>
      <c r="F138" s="290">
        <v>117</v>
      </c>
      <c r="G138" s="284"/>
      <c r="H138" s="291" t="s">
        <v>308</v>
      </c>
      <c r="I138" s="289" t="s">
        <v>531</v>
      </c>
      <c r="J138" s="284"/>
    </row>
    <row r="139" spans="2:10" ht="12.75" customHeight="1" x14ac:dyDescent="0.2">
      <c r="B139" s="289">
        <v>109</v>
      </c>
      <c r="C139" s="284"/>
      <c r="D139" s="289" t="s">
        <v>453</v>
      </c>
      <c r="E139" s="284"/>
      <c r="F139" s="290">
        <v>117</v>
      </c>
      <c r="G139" s="284"/>
      <c r="H139" s="291" t="s">
        <v>308</v>
      </c>
      <c r="I139" s="289" t="s">
        <v>499</v>
      </c>
      <c r="J139" s="284"/>
    </row>
    <row r="140" spans="2:10" ht="12.75" customHeight="1" x14ac:dyDescent="0.2">
      <c r="B140" s="289">
        <v>110</v>
      </c>
      <c r="C140" s="284"/>
      <c r="D140" s="289" t="s">
        <v>453</v>
      </c>
      <c r="E140" s="284"/>
      <c r="F140" s="290">
        <v>117</v>
      </c>
      <c r="G140" s="284"/>
      <c r="H140" s="291" t="s">
        <v>308</v>
      </c>
      <c r="I140" s="289" t="s">
        <v>501</v>
      </c>
      <c r="J140" s="284"/>
    </row>
    <row r="141" spans="2:10" ht="12.75" customHeight="1" x14ac:dyDescent="0.2">
      <c r="B141" s="289">
        <v>111</v>
      </c>
      <c r="C141" s="284"/>
      <c r="D141" s="289" t="s">
        <v>453</v>
      </c>
      <c r="E141" s="284"/>
      <c r="F141" s="290">
        <v>117</v>
      </c>
      <c r="G141" s="284"/>
      <c r="H141" s="291" t="s">
        <v>308</v>
      </c>
      <c r="I141" s="289" t="s">
        <v>455</v>
      </c>
      <c r="J141" s="284"/>
    </row>
    <row r="142" spans="2:10" ht="12.75" customHeight="1" x14ac:dyDescent="0.2">
      <c r="B142" s="289">
        <v>112</v>
      </c>
      <c r="C142" s="284"/>
      <c r="D142" s="289" t="s">
        <v>453</v>
      </c>
      <c r="E142" s="284"/>
      <c r="F142" s="290">
        <v>156</v>
      </c>
      <c r="G142" s="284"/>
      <c r="H142" s="291" t="s">
        <v>308</v>
      </c>
      <c r="I142" s="289" t="s">
        <v>523</v>
      </c>
      <c r="J142" s="284"/>
    </row>
    <row r="143" spans="2:10" ht="12.75" customHeight="1" x14ac:dyDescent="0.2">
      <c r="B143" s="289">
        <v>113</v>
      </c>
      <c r="C143" s="284"/>
      <c r="D143" s="289" t="s">
        <v>453</v>
      </c>
      <c r="E143" s="284"/>
      <c r="F143" s="290">
        <v>117</v>
      </c>
      <c r="G143" s="284"/>
      <c r="H143" s="291" t="s">
        <v>308</v>
      </c>
      <c r="I143" s="289" t="s">
        <v>532</v>
      </c>
      <c r="J143" s="284"/>
    </row>
    <row r="144" spans="2:10" ht="12.75" customHeight="1" x14ac:dyDescent="0.2">
      <c r="B144" s="289">
        <v>114</v>
      </c>
      <c r="C144" s="284"/>
      <c r="D144" s="289" t="s">
        <v>465</v>
      </c>
      <c r="E144" s="284"/>
      <c r="F144" s="290">
        <v>966</v>
      </c>
      <c r="G144" s="284"/>
      <c r="H144" s="291" t="s">
        <v>308</v>
      </c>
      <c r="I144" s="289" t="s">
        <v>533</v>
      </c>
      <c r="J144" s="284"/>
    </row>
    <row r="145" spans="2:10" ht="12.75" customHeight="1" x14ac:dyDescent="0.2">
      <c r="B145" s="289">
        <v>115</v>
      </c>
      <c r="C145" s="284"/>
      <c r="D145" s="289" t="s">
        <v>489</v>
      </c>
      <c r="E145" s="284"/>
      <c r="F145" s="290">
        <v>103.5</v>
      </c>
      <c r="G145" s="284"/>
      <c r="H145" s="291" t="s">
        <v>274</v>
      </c>
      <c r="I145" s="289" t="s">
        <v>534</v>
      </c>
      <c r="J145" s="284"/>
    </row>
    <row r="146" spans="2:10" ht="12.75" customHeight="1" x14ac:dyDescent="0.2">
      <c r="B146" s="289">
        <v>116</v>
      </c>
      <c r="C146" s="284"/>
      <c r="D146" s="289" t="s">
        <v>453</v>
      </c>
      <c r="E146" s="284"/>
      <c r="F146" s="290">
        <v>117</v>
      </c>
      <c r="G146" s="284"/>
      <c r="H146" s="291" t="s">
        <v>189</v>
      </c>
      <c r="I146" s="289" t="s">
        <v>325</v>
      </c>
      <c r="J146" s="284"/>
    </row>
    <row r="147" spans="2:10" ht="12.75" customHeight="1" x14ac:dyDescent="0.2">
      <c r="B147" s="289">
        <v>117</v>
      </c>
      <c r="C147" s="284"/>
      <c r="D147" s="289" t="s">
        <v>453</v>
      </c>
      <c r="E147" s="284"/>
      <c r="F147" s="290">
        <v>156</v>
      </c>
      <c r="G147" s="284"/>
      <c r="H147" s="291" t="s">
        <v>498</v>
      </c>
      <c r="I147" s="289" t="s">
        <v>462</v>
      </c>
      <c r="J147" s="284"/>
    </row>
    <row r="148" spans="2:10" x14ac:dyDescent="0.2">
      <c r="B148" s="295"/>
      <c r="C148" s="284"/>
      <c r="D148" s="295"/>
      <c r="E148" s="284"/>
      <c r="F148" s="296">
        <f>SUM(F32:F147)</f>
        <v>17442.59</v>
      </c>
      <c r="G148" s="284"/>
      <c r="H148" s="297"/>
      <c r="I148" s="295"/>
      <c r="J148" s="284"/>
    </row>
    <row r="149" spans="2:10" ht="45.6" customHeight="1" x14ac:dyDescent="0.2">
      <c r="B149" s="279" t="s">
        <v>316</v>
      </c>
      <c r="C149" s="267"/>
      <c r="D149" s="267"/>
      <c r="E149" s="267"/>
      <c r="F149" s="267"/>
      <c r="G149" s="267"/>
      <c r="H149" s="267"/>
      <c r="I149" s="267"/>
      <c r="J149" s="267"/>
    </row>
    <row r="150" spans="2:10" ht="12.75" customHeight="1" x14ac:dyDescent="0.2">
      <c r="B150" s="283" t="s">
        <v>160</v>
      </c>
      <c r="C150" s="284"/>
      <c r="D150" s="283" t="s">
        <v>161</v>
      </c>
      <c r="E150" s="284"/>
      <c r="F150" s="283" t="s">
        <v>162</v>
      </c>
      <c r="G150" s="284"/>
      <c r="H150" s="285" t="s">
        <v>163</v>
      </c>
      <c r="I150" s="283" t="s">
        <v>164</v>
      </c>
      <c r="J150" s="284"/>
    </row>
    <row r="151" spans="2:10" ht="12.75" customHeight="1" x14ac:dyDescent="0.2">
      <c r="B151" s="289">
        <v>1</v>
      </c>
      <c r="C151" s="284"/>
      <c r="D151" s="289" t="s">
        <v>535</v>
      </c>
      <c r="E151" s="284"/>
      <c r="F151" s="290">
        <v>198</v>
      </c>
      <c r="G151" s="284"/>
      <c r="H151" s="291" t="s">
        <v>536</v>
      </c>
      <c r="I151" s="289" t="s">
        <v>510</v>
      </c>
      <c r="J151" s="284"/>
    </row>
    <row r="152" spans="2:10" ht="12.75" customHeight="1" x14ac:dyDescent="0.2">
      <c r="B152" s="289">
        <v>2</v>
      </c>
      <c r="C152" s="284"/>
      <c r="D152" s="289" t="s">
        <v>537</v>
      </c>
      <c r="E152" s="284"/>
      <c r="F152" s="290">
        <v>80</v>
      </c>
      <c r="G152" s="284"/>
      <c r="H152" s="291" t="s">
        <v>397</v>
      </c>
      <c r="I152" s="289" t="s">
        <v>458</v>
      </c>
      <c r="J152" s="284"/>
    </row>
    <row r="153" spans="2:10" ht="12.75" customHeight="1" x14ac:dyDescent="0.2">
      <c r="B153" s="289">
        <v>3</v>
      </c>
      <c r="C153" s="284"/>
      <c r="D153" s="289" t="s">
        <v>538</v>
      </c>
      <c r="E153" s="284"/>
      <c r="F153" s="290">
        <v>67.12</v>
      </c>
      <c r="G153" s="284"/>
      <c r="H153" s="291" t="s">
        <v>461</v>
      </c>
      <c r="I153" s="289" t="s">
        <v>462</v>
      </c>
      <c r="J153" s="284"/>
    </row>
    <row r="154" spans="2:10" ht="12.75" customHeight="1" x14ac:dyDescent="0.2">
      <c r="B154" s="289">
        <v>4</v>
      </c>
      <c r="C154" s="284"/>
      <c r="D154" s="289" t="s">
        <v>538</v>
      </c>
      <c r="E154" s="284"/>
      <c r="F154" s="290">
        <v>67.12</v>
      </c>
      <c r="G154" s="284"/>
      <c r="H154" s="291" t="s">
        <v>461</v>
      </c>
      <c r="I154" s="289" t="s">
        <v>463</v>
      </c>
      <c r="J154" s="284"/>
    </row>
    <row r="155" spans="2:10" ht="12.75" customHeight="1" x14ac:dyDescent="0.2">
      <c r="B155" s="289">
        <v>5</v>
      </c>
      <c r="C155" s="284"/>
      <c r="D155" s="289" t="s">
        <v>538</v>
      </c>
      <c r="E155" s="284"/>
      <c r="F155" s="290">
        <v>201.12</v>
      </c>
      <c r="G155" s="284"/>
      <c r="H155" s="291" t="s">
        <v>207</v>
      </c>
      <c r="I155" s="289" t="s">
        <v>464</v>
      </c>
      <c r="J155" s="284"/>
    </row>
    <row r="156" spans="2:10" ht="12.75" customHeight="1" x14ac:dyDescent="0.2">
      <c r="B156" s="289">
        <v>6</v>
      </c>
      <c r="C156" s="284"/>
      <c r="D156" s="289" t="s">
        <v>539</v>
      </c>
      <c r="E156" s="284"/>
      <c r="F156" s="290">
        <v>493.25</v>
      </c>
      <c r="G156" s="284"/>
      <c r="H156" s="291" t="s">
        <v>215</v>
      </c>
      <c r="I156" s="289" t="s">
        <v>466</v>
      </c>
      <c r="J156" s="284"/>
    </row>
    <row r="157" spans="2:10" ht="12.75" customHeight="1" x14ac:dyDescent="0.2">
      <c r="B157" s="289">
        <v>7</v>
      </c>
      <c r="C157" s="284"/>
      <c r="D157" s="289" t="s">
        <v>540</v>
      </c>
      <c r="E157" s="284"/>
      <c r="F157" s="290">
        <v>220.5</v>
      </c>
      <c r="G157" s="284"/>
      <c r="H157" s="291" t="s">
        <v>229</v>
      </c>
      <c r="I157" s="289" t="s">
        <v>468</v>
      </c>
      <c r="J157" s="284"/>
    </row>
    <row r="158" spans="2:10" ht="12.75" customHeight="1" x14ac:dyDescent="0.2">
      <c r="B158" s="289">
        <v>8</v>
      </c>
      <c r="C158" s="284"/>
      <c r="D158" s="289" t="s">
        <v>538</v>
      </c>
      <c r="E158" s="284"/>
      <c r="F158" s="290">
        <v>210.12</v>
      </c>
      <c r="G158" s="284"/>
      <c r="H158" s="291" t="s">
        <v>234</v>
      </c>
      <c r="I158" s="289" t="s">
        <v>481</v>
      </c>
      <c r="J158" s="284"/>
    </row>
    <row r="159" spans="2:10" ht="12.75" customHeight="1" x14ac:dyDescent="0.2">
      <c r="B159" s="289">
        <v>9</v>
      </c>
      <c r="C159" s="284"/>
      <c r="D159" s="289" t="s">
        <v>539</v>
      </c>
      <c r="E159" s="284"/>
      <c r="F159" s="290">
        <v>493.25</v>
      </c>
      <c r="G159" s="284"/>
      <c r="H159" s="291" t="s">
        <v>266</v>
      </c>
      <c r="I159" s="289" t="s">
        <v>487</v>
      </c>
      <c r="J159" s="284"/>
    </row>
    <row r="160" spans="2:10" ht="12.75" customHeight="1" x14ac:dyDescent="0.2">
      <c r="B160" s="289">
        <v>10</v>
      </c>
      <c r="C160" s="284"/>
      <c r="D160" s="289" t="s">
        <v>541</v>
      </c>
      <c r="E160" s="284"/>
      <c r="F160" s="290">
        <v>36</v>
      </c>
      <c r="G160" s="284"/>
      <c r="H160" s="291" t="s">
        <v>189</v>
      </c>
      <c r="I160" s="289" t="s">
        <v>490</v>
      </c>
      <c r="J160" s="284"/>
    </row>
    <row r="161" spans="2:10" ht="12.75" customHeight="1" x14ac:dyDescent="0.2">
      <c r="B161" s="289">
        <v>11</v>
      </c>
      <c r="C161" s="284"/>
      <c r="D161" s="289" t="s">
        <v>537</v>
      </c>
      <c r="E161" s="284"/>
      <c r="F161" s="290">
        <v>196</v>
      </c>
      <c r="G161" s="284"/>
      <c r="H161" s="291" t="s">
        <v>188</v>
      </c>
      <c r="I161" s="289" t="s">
        <v>459</v>
      </c>
      <c r="J161" s="284"/>
    </row>
    <row r="162" spans="2:10" ht="12.75" customHeight="1" x14ac:dyDescent="0.2">
      <c r="B162" s="289">
        <v>12</v>
      </c>
      <c r="C162" s="284"/>
      <c r="D162" s="289" t="s">
        <v>537</v>
      </c>
      <c r="E162" s="284"/>
      <c r="F162" s="290">
        <v>196</v>
      </c>
      <c r="G162" s="284"/>
      <c r="H162" s="291" t="s">
        <v>189</v>
      </c>
      <c r="I162" s="289" t="s">
        <v>491</v>
      </c>
      <c r="J162" s="284"/>
    </row>
    <row r="163" spans="2:10" ht="12.75" customHeight="1" x14ac:dyDescent="0.2">
      <c r="B163" s="289">
        <v>13</v>
      </c>
      <c r="C163" s="284"/>
      <c r="D163" s="289" t="s">
        <v>537</v>
      </c>
      <c r="E163" s="284"/>
      <c r="F163" s="290">
        <v>196</v>
      </c>
      <c r="G163" s="284"/>
      <c r="H163" s="291" t="s">
        <v>189</v>
      </c>
      <c r="I163" s="289" t="s">
        <v>492</v>
      </c>
      <c r="J163" s="284"/>
    </row>
    <row r="164" spans="2:10" ht="12.75" customHeight="1" x14ac:dyDescent="0.2">
      <c r="B164" s="289">
        <v>14</v>
      </c>
      <c r="C164" s="284"/>
      <c r="D164" s="289" t="s">
        <v>537</v>
      </c>
      <c r="E164" s="284"/>
      <c r="F164" s="290">
        <v>196</v>
      </c>
      <c r="G164" s="284"/>
      <c r="H164" s="291" t="s">
        <v>189</v>
      </c>
      <c r="I164" s="289" t="s">
        <v>493</v>
      </c>
      <c r="J164" s="284"/>
    </row>
    <row r="165" spans="2:10" ht="12.75" customHeight="1" x14ac:dyDescent="0.2">
      <c r="B165" s="289">
        <v>15</v>
      </c>
      <c r="C165" s="284"/>
      <c r="D165" s="289" t="s">
        <v>537</v>
      </c>
      <c r="E165" s="284"/>
      <c r="F165" s="290">
        <v>196</v>
      </c>
      <c r="G165" s="284"/>
      <c r="H165" s="291" t="s">
        <v>189</v>
      </c>
      <c r="I165" s="289" t="s">
        <v>494</v>
      </c>
      <c r="J165" s="284"/>
    </row>
    <row r="166" spans="2:10" ht="12.75" customHeight="1" x14ac:dyDescent="0.2">
      <c r="B166" s="289">
        <v>16</v>
      </c>
      <c r="C166" s="284"/>
      <c r="D166" s="289" t="s">
        <v>537</v>
      </c>
      <c r="E166" s="284"/>
      <c r="F166" s="290">
        <v>196</v>
      </c>
      <c r="G166" s="284"/>
      <c r="H166" s="291" t="s">
        <v>189</v>
      </c>
      <c r="I166" s="289" t="s">
        <v>495</v>
      </c>
      <c r="J166" s="284"/>
    </row>
    <row r="167" spans="2:10" ht="12.75" customHeight="1" x14ac:dyDescent="0.2">
      <c r="B167" s="289">
        <v>17</v>
      </c>
      <c r="C167" s="284"/>
      <c r="D167" s="289" t="s">
        <v>537</v>
      </c>
      <c r="E167" s="284"/>
      <c r="F167" s="290">
        <v>196</v>
      </c>
      <c r="G167" s="284"/>
      <c r="H167" s="291" t="s">
        <v>189</v>
      </c>
      <c r="I167" s="289" t="s">
        <v>496</v>
      </c>
      <c r="J167" s="284"/>
    </row>
    <row r="168" spans="2:10" ht="12.75" customHeight="1" x14ac:dyDescent="0.2">
      <c r="B168" s="289">
        <v>18</v>
      </c>
      <c r="C168" s="284"/>
      <c r="D168" s="289" t="s">
        <v>537</v>
      </c>
      <c r="E168" s="284"/>
      <c r="F168" s="290">
        <v>196</v>
      </c>
      <c r="G168" s="284"/>
      <c r="H168" s="291" t="s">
        <v>498</v>
      </c>
      <c r="I168" s="289" t="s">
        <v>499</v>
      </c>
      <c r="J168" s="284"/>
    </row>
    <row r="169" spans="2:10" ht="12.75" customHeight="1" x14ac:dyDescent="0.2">
      <c r="B169" s="289">
        <v>19</v>
      </c>
      <c r="C169" s="284"/>
      <c r="D169" s="289" t="s">
        <v>537</v>
      </c>
      <c r="E169" s="284"/>
      <c r="F169" s="290">
        <v>196</v>
      </c>
      <c r="G169" s="284"/>
      <c r="H169" s="291" t="s">
        <v>498</v>
      </c>
      <c r="I169" s="289" t="s">
        <v>500</v>
      </c>
      <c r="J169" s="284"/>
    </row>
    <row r="170" spans="2:10" ht="12.75" customHeight="1" x14ac:dyDescent="0.2">
      <c r="B170" s="289">
        <v>20</v>
      </c>
      <c r="C170" s="284"/>
      <c r="D170" s="289" t="s">
        <v>537</v>
      </c>
      <c r="E170" s="284"/>
      <c r="F170" s="290">
        <v>196</v>
      </c>
      <c r="G170" s="284"/>
      <c r="H170" s="291" t="s">
        <v>498</v>
      </c>
      <c r="I170" s="289" t="s">
        <v>501</v>
      </c>
      <c r="J170" s="284"/>
    </row>
    <row r="171" spans="2:10" ht="12.75" customHeight="1" x14ac:dyDescent="0.2">
      <c r="B171" s="289">
        <v>21</v>
      </c>
      <c r="C171" s="284"/>
      <c r="D171" s="289" t="s">
        <v>537</v>
      </c>
      <c r="E171" s="284"/>
      <c r="F171" s="290">
        <v>196</v>
      </c>
      <c r="G171" s="284"/>
      <c r="H171" s="291" t="s">
        <v>189</v>
      </c>
      <c r="I171" s="289" t="s">
        <v>502</v>
      </c>
      <c r="J171" s="284"/>
    </row>
    <row r="172" spans="2:10" ht="12.75" customHeight="1" x14ac:dyDescent="0.2">
      <c r="B172" s="289">
        <v>22</v>
      </c>
      <c r="C172" s="284"/>
      <c r="D172" s="289" t="s">
        <v>537</v>
      </c>
      <c r="E172" s="284"/>
      <c r="F172" s="290">
        <v>196</v>
      </c>
      <c r="G172" s="284"/>
      <c r="H172" s="291" t="s">
        <v>498</v>
      </c>
      <c r="I172" s="289" t="s">
        <v>503</v>
      </c>
      <c r="J172" s="284"/>
    </row>
    <row r="173" spans="2:10" ht="12.75" customHeight="1" x14ac:dyDescent="0.2">
      <c r="B173" s="289">
        <v>23</v>
      </c>
      <c r="C173" s="284"/>
      <c r="D173" s="289" t="s">
        <v>537</v>
      </c>
      <c r="E173" s="284"/>
      <c r="F173" s="290">
        <v>65.33</v>
      </c>
      <c r="G173" s="284"/>
      <c r="H173" s="291" t="s">
        <v>274</v>
      </c>
      <c r="I173" s="289" t="s">
        <v>504</v>
      </c>
      <c r="J173" s="284"/>
    </row>
    <row r="174" spans="2:10" ht="12.75" customHeight="1" x14ac:dyDescent="0.2">
      <c r="B174" s="289">
        <v>24</v>
      </c>
      <c r="C174" s="284"/>
      <c r="D174" s="289" t="s">
        <v>537</v>
      </c>
      <c r="E174" s="284"/>
      <c r="F174" s="290">
        <v>196</v>
      </c>
      <c r="G174" s="284"/>
      <c r="H174" s="291" t="s">
        <v>259</v>
      </c>
      <c r="I174" s="289" t="s">
        <v>508</v>
      </c>
      <c r="J174" s="284"/>
    </row>
    <row r="175" spans="2:10" ht="12.75" customHeight="1" x14ac:dyDescent="0.2">
      <c r="B175" s="289">
        <v>25</v>
      </c>
      <c r="C175" s="284"/>
      <c r="D175" s="289" t="s">
        <v>542</v>
      </c>
      <c r="E175" s="284"/>
      <c r="F175" s="290">
        <v>161</v>
      </c>
      <c r="G175" s="284"/>
      <c r="H175" s="291" t="s">
        <v>279</v>
      </c>
      <c r="I175" s="289" t="s">
        <v>490</v>
      </c>
      <c r="J175" s="284"/>
    </row>
    <row r="176" spans="2:10" ht="12.75" customHeight="1" x14ac:dyDescent="0.2">
      <c r="B176" s="289">
        <v>26</v>
      </c>
      <c r="C176" s="284"/>
      <c r="D176" s="289" t="s">
        <v>543</v>
      </c>
      <c r="E176" s="284"/>
      <c r="F176" s="290">
        <v>337.36</v>
      </c>
      <c r="G176" s="284"/>
      <c r="H176" s="291" t="s">
        <v>286</v>
      </c>
      <c r="I176" s="289" t="s">
        <v>515</v>
      </c>
      <c r="J176" s="284"/>
    </row>
    <row r="177" spans="2:10" ht="12.75" customHeight="1" x14ac:dyDescent="0.2">
      <c r="B177" s="289">
        <v>27</v>
      </c>
      <c r="C177" s="284"/>
      <c r="D177" s="289" t="s">
        <v>540</v>
      </c>
      <c r="E177" s="284"/>
      <c r="F177" s="290">
        <v>170.28</v>
      </c>
      <c r="G177" s="284"/>
      <c r="H177" s="291" t="s">
        <v>286</v>
      </c>
      <c r="I177" s="289" t="s">
        <v>464</v>
      </c>
      <c r="J177" s="284"/>
    </row>
    <row r="178" spans="2:10" ht="12.75" customHeight="1" x14ac:dyDescent="0.2">
      <c r="B178" s="289">
        <v>28</v>
      </c>
      <c r="C178" s="284"/>
      <c r="D178" s="289" t="s">
        <v>544</v>
      </c>
      <c r="E178" s="284"/>
      <c r="F178" s="290">
        <v>462.37</v>
      </c>
      <c r="G178" s="284"/>
      <c r="H178" s="291" t="s">
        <v>286</v>
      </c>
      <c r="I178" s="289" t="s">
        <v>517</v>
      </c>
      <c r="J178" s="284"/>
    </row>
    <row r="179" spans="2:10" ht="12.75" customHeight="1" x14ac:dyDescent="0.2">
      <c r="B179" s="289">
        <v>29</v>
      </c>
      <c r="C179" s="284"/>
      <c r="D179" s="289" t="s">
        <v>537</v>
      </c>
      <c r="E179" s="284"/>
      <c r="F179" s="290">
        <v>196</v>
      </c>
      <c r="G179" s="284"/>
      <c r="H179" s="291" t="s">
        <v>261</v>
      </c>
      <c r="I179" s="289" t="s">
        <v>476</v>
      </c>
      <c r="J179" s="284"/>
    </row>
    <row r="180" spans="2:10" ht="12.75" customHeight="1" x14ac:dyDescent="0.2">
      <c r="B180" s="289">
        <v>30</v>
      </c>
      <c r="C180" s="284"/>
      <c r="D180" s="289" t="s">
        <v>537</v>
      </c>
      <c r="E180" s="284"/>
      <c r="F180" s="290">
        <v>131</v>
      </c>
      <c r="G180" s="284"/>
      <c r="H180" s="291" t="s">
        <v>295</v>
      </c>
      <c r="I180" s="289" t="s">
        <v>325</v>
      </c>
      <c r="J180" s="284"/>
    </row>
    <row r="181" spans="2:10" ht="12.75" customHeight="1" x14ac:dyDescent="0.2">
      <c r="B181" s="289">
        <v>31</v>
      </c>
      <c r="C181" s="284"/>
      <c r="D181" s="289" t="s">
        <v>545</v>
      </c>
      <c r="E181" s="284"/>
      <c r="F181" s="290">
        <v>676</v>
      </c>
      <c r="G181" s="284"/>
      <c r="H181" s="291" t="s">
        <v>295</v>
      </c>
      <c r="I181" s="289" t="s">
        <v>509</v>
      </c>
      <c r="J181" s="284"/>
    </row>
    <row r="182" spans="2:10" ht="12.75" customHeight="1" x14ac:dyDescent="0.2">
      <c r="B182" s="289">
        <v>32</v>
      </c>
      <c r="C182" s="284"/>
      <c r="D182" s="289" t="s">
        <v>543</v>
      </c>
      <c r="E182" s="284"/>
      <c r="F182" s="290">
        <v>266.39999999999998</v>
      </c>
      <c r="G182" s="284"/>
      <c r="H182" s="291" t="s">
        <v>296</v>
      </c>
      <c r="I182" s="289" t="s">
        <v>463</v>
      </c>
      <c r="J182" s="284"/>
    </row>
    <row r="183" spans="2:10" ht="12.75" customHeight="1" x14ac:dyDescent="0.2">
      <c r="B183" s="289">
        <v>33</v>
      </c>
      <c r="C183" s="284"/>
      <c r="D183" s="289" t="s">
        <v>546</v>
      </c>
      <c r="E183" s="284"/>
      <c r="F183" s="290">
        <v>114</v>
      </c>
      <c r="G183" s="284"/>
      <c r="H183" s="291" t="s">
        <v>296</v>
      </c>
      <c r="I183" s="289" t="s">
        <v>462</v>
      </c>
      <c r="J183" s="284"/>
    </row>
    <row r="184" spans="2:10" ht="12.75" customHeight="1" x14ac:dyDescent="0.2">
      <c r="B184" s="289">
        <v>34</v>
      </c>
      <c r="C184" s="284"/>
      <c r="D184" s="289" t="s">
        <v>546</v>
      </c>
      <c r="E184" s="284"/>
      <c r="F184" s="290">
        <v>56.95</v>
      </c>
      <c r="G184" s="284"/>
      <c r="H184" s="291" t="s">
        <v>296</v>
      </c>
      <c r="I184" s="289" t="s">
        <v>524</v>
      </c>
      <c r="J184" s="284"/>
    </row>
    <row r="185" spans="2:10" ht="12.75" customHeight="1" x14ac:dyDescent="0.2">
      <c r="B185" s="289">
        <v>35</v>
      </c>
      <c r="C185" s="284"/>
      <c r="D185" s="289" t="s">
        <v>539</v>
      </c>
      <c r="E185" s="284"/>
      <c r="F185" s="290">
        <v>255.06</v>
      </c>
      <c r="G185" s="284"/>
      <c r="H185" s="291" t="s">
        <v>311</v>
      </c>
      <c r="I185" s="289" t="s">
        <v>462</v>
      </c>
      <c r="J185" s="284"/>
    </row>
    <row r="186" spans="2:10" ht="12.75" customHeight="1" x14ac:dyDescent="0.2">
      <c r="B186" s="289">
        <v>36</v>
      </c>
      <c r="C186" s="284"/>
      <c r="D186" s="289" t="s">
        <v>539</v>
      </c>
      <c r="E186" s="284"/>
      <c r="F186" s="290">
        <v>392.3</v>
      </c>
      <c r="G186" s="284"/>
      <c r="H186" s="291" t="s">
        <v>171</v>
      </c>
      <c r="I186" s="289" t="s">
        <v>529</v>
      </c>
      <c r="J186" s="284"/>
    </row>
    <row r="187" spans="2:10" ht="12.75" customHeight="1" x14ac:dyDescent="0.2">
      <c r="B187" s="289">
        <v>37</v>
      </c>
      <c r="C187" s="284"/>
      <c r="D187" s="289" t="s">
        <v>183</v>
      </c>
      <c r="E187" s="284"/>
      <c r="F187" s="290">
        <v>-375</v>
      </c>
      <c r="G187" s="284"/>
      <c r="H187" s="291" t="s">
        <v>299</v>
      </c>
      <c r="I187" s="289" t="s">
        <v>183</v>
      </c>
      <c r="J187" s="284"/>
    </row>
    <row r="188" spans="2:10" ht="12.75" customHeight="1" x14ac:dyDescent="0.2">
      <c r="B188" s="289">
        <v>38</v>
      </c>
      <c r="C188" s="284"/>
      <c r="D188" s="289" t="s">
        <v>537</v>
      </c>
      <c r="E188" s="284"/>
      <c r="F188" s="290">
        <v>196</v>
      </c>
      <c r="G188" s="284"/>
      <c r="H188" s="291" t="s">
        <v>189</v>
      </c>
      <c r="I188" s="289" t="s">
        <v>477</v>
      </c>
      <c r="J188" s="284"/>
    </row>
    <row r="189" spans="2:10" ht="12.75" customHeight="1" x14ac:dyDescent="0.2">
      <c r="B189" s="289">
        <v>39</v>
      </c>
      <c r="C189" s="284"/>
      <c r="D189" s="289" t="s">
        <v>537</v>
      </c>
      <c r="E189" s="284"/>
      <c r="F189" s="290">
        <v>196</v>
      </c>
      <c r="G189" s="284"/>
      <c r="H189" s="291" t="s">
        <v>498</v>
      </c>
      <c r="I189" s="289" t="s">
        <v>462</v>
      </c>
      <c r="J189" s="284"/>
    </row>
    <row r="190" spans="2:10" x14ac:dyDescent="0.2">
      <c r="B190" s="295"/>
      <c r="C190" s="284"/>
      <c r="D190" s="295"/>
      <c r="E190" s="284"/>
      <c r="F190" s="296">
        <v>7915.5299999999988</v>
      </c>
      <c r="G190" s="284"/>
      <c r="H190" s="297"/>
      <c r="I190" s="295"/>
      <c r="J190" s="284"/>
    </row>
    <row r="191" spans="2:10" ht="45.6" customHeight="1" x14ac:dyDescent="0.2">
      <c r="B191" s="279" t="s">
        <v>341</v>
      </c>
      <c r="C191" s="267"/>
      <c r="D191" s="267"/>
      <c r="E191" s="267"/>
      <c r="F191" s="267"/>
      <c r="G191" s="267"/>
      <c r="H191" s="267"/>
      <c r="I191" s="267"/>
      <c r="J191" s="267"/>
    </row>
    <row r="192" spans="2:10" ht="12.75" customHeight="1" x14ac:dyDescent="0.2">
      <c r="B192" s="283" t="s">
        <v>160</v>
      </c>
      <c r="C192" s="284"/>
      <c r="D192" s="283" t="s">
        <v>161</v>
      </c>
      <c r="E192" s="284"/>
      <c r="F192" s="283" t="s">
        <v>162</v>
      </c>
      <c r="G192" s="284"/>
      <c r="H192" s="285" t="s">
        <v>163</v>
      </c>
      <c r="I192" s="283" t="s">
        <v>164</v>
      </c>
      <c r="J192" s="284"/>
    </row>
    <row r="193" spans="2:10" ht="12.75" customHeight="1" x14ac:dyDescent="0.2">
      <c r="B193" s="289">
        <v>1</v>
      </c>
      <c r="C193" s="284"/>
      <c r="D193" s="289" t="s">
        <v>547</v>
      </c>
      <c r="E193" s="284"/>
      <c r="F193" s="290">
        <v>10</v>
      </c>
      <c r="G193" s="284"/>
      <c r="H193" s="291" t="s">
        <v>198</v>
      </c>
      <c r="I193" s="289" t="s">
        <v>454</v>
      </c>
      <c r="J193" s="284"/>
    </row>
    <row r="194" spans="2:10" ht="12.75" customHeight="1" x14ac:dyDescent="0.2">
      <c r="B194" s="289">
        <v>2</v>
      </c>
      <c r="C194" s="284"/>
      <c r="D194" s="289" t="s">
        <v>548</v>
      </c>
      <c r="E194" s="284"/>
      <c r="F194" s="290">
        <v>6.5</v>
      </c>
      <c r="G194" s="284"/>
      <c r="H194" s="291" t="s">
        <v>201</v>
      </c>
      <c r="I194" s="289" t="s">
        <v>457</v>
      </c>
      <c r="J194" s="284"/>
    </row>
    <row r="195" spans="2:10" ht="12.75" customHeight="1" x14ac:dyDescent="0.2">
      <c r="B195" s="289">
        <v>3</v>
      </c>
      <c r="C195" s="284"/>
      <c r="D195" s="289" t="s">
        <v>547</v>
      </c>
      <c r="E195" s="284"/>
      <c r="F195" s="290">
        <v>10</v>
      </c>
      <c r="G195" s="284"/>
      <c r="H195" s="291" t="s">
        <v>397</v>
      </c>
      <c r="I195" s="289" t="s">
        <v>458</v>
      </c>
      <c r="J195" s="284"/>
    </row>
    <row r="196" spans="2:10" ht="12.75" customHeight="1" x14ac:dyDescent="0.2">
      <c r="B196" s="289">
        <v>4</v>
      </c>
      <c r="C196" s="284"/>
      <c r="D196" s="289" t="s">
        <v>548</v>
      </c>
      <c r="E196" s="284"/>
      <c r="F196" s="290">
        <v>47</v>
      </c>
      <c r="G196" s="284"/>
      <c r="H196" s="291" t="s">
        <v>201</v>
      </c>
      <c r="I196" s="289" t="s">
        <v>459</v>
      </c>
      <c r="J196" s="284"/>
    </row>
    <row r="197" spans="2:10" ht="12.75" customHeight="1" x14ac:dyDescent="0.2">
      <c r="B197" s="289">
        <v>5</v>
      </c>
      <c r="C197" s="284"/>
      <c r="D197" s="289" t="s">
        <v>549</v>
      </c>
      <c r="E197" s="284"/>
      <c r="F197" s="290">
        <v>61.5</v>
      </c>
      <c r="G197" s="284"/>
      <c r="H197" s="291" t="s">
        <v>461</v>
      </c>
      <c r="I197" s="289" t="s">
        <v>463</v>
      </c>
      <c r="J197" s="284"/>
    </row>
    <row r="198" spans="2:10" ht="12.75" customHeight="1" x14ac:dyDescent="0.2">
      <c r="B198" s="289">
        <v>6</v>
      </c>
      <c r="C198" s="284"/>
      <c r="D198" s="289" t="s">
        <v>550</v>
      </c>
      <c r="E198" s="284"/>
      <c r="F198" s="290">
        <v>60</v>
      </c>
      <c r="G198" s="284"/>
      <c r="H198" s="291" t="s">
        <v>229</v>
      </c>
      <c r="I198" s="289" t="s">
        <v>468</v>
      </c>
      <c r="J198" s="284"/>
    </row>
    <row r="199" spans="2:10" ht="12.75" customHeight="1" x14ac:dyDescent="0.2">
      <c r="B199" s="289">
        <v>7</v>
      </c>
      <c r="C199" s="284"/>
      <c r="D199" s="289" t="s">
        <v>547</v>
      </c>
      <c r="E199" s="284"/>
      <c r="F199" s="290">
        <v>10</v>
      </c>
      <c r="G199" s="284"/>
      <c r="H199" s="291" t="s">
        <v>166</v>
      </c>
      <c r="I199" s="289" t="s">
        <v>551</v>
      </c>
      <c r="J199" s="284"/>
    </row>
    <row r="200" spans="2:10" ht="12.75" customHeight="1" x14ac:dyDescent="0.2">
      <c r="B200" s="289">
        <v>8</v>
      </c>
      <c r="C200" s="284"/>
      <c r="D200" s="289" t="s">
        <v>549</v>
      </c>
      <c r="E200" s="284"/>
      <c r="F200" s="290">
        <v>52.72</v>
      </c>
      <c r="G200" s="284"/>
      <c r="H200" s="291" t="s">
        <v>234</v>
      </c>
      <c r="I200" s="289" t="s">
        <v>481</v>
      </c>
      <c r="J200" s="284"/>
    </row>
    <row r="201" spans="2:10" ht="12.75" customHeight="1" x14ac:dyDescent="0.2">
      <c r="B201" s="289">
        <v>9</v>
      </c>
      <c r="C201" s="284"/>
      <c r="D201" s="289" t="s">
        <v>552</v>
      </c>
      <c r="E201" s="284"/>
      <c r="F201" s="290">
        <v>146.16</v>
      </c>
      <c r="G201" s="284"/>
      <c r="H201" s="291" t="s">
        <v>266</v>
      </c>
      <c r="I201" s="289" t="s">
        <v>487</v>
      </c>
      <c r="J201" s="284"/>
    </row>
    <row r="202" spans="2:10" ht="12.75" customHeight="1" x14ac:dyDescent="0.2">
      <c r="B202" s="289">
        <v>10</v>
      </c>
      <c r="C202" s="284"/>
      <c r="D202" s="289" t="s">
        <v>553</v>
      </c>
      <c r="E202" s="284"/>
      <c r="F202" s="290">
        <v>25</v>
      </c>
      <c r="G202" s="284"/>
      <c r="H202" s="291" t="s">
        <v>189</v>
      </c>
      <c r="I202" s="289" t="s">
        <v>490</v>
      </c>
      <c r="J202" s="284"/>
    </row>
    <row r="203" spans="2:10" ht="12.75" customHeight="1" x14ac:dyDescent="0.2">
      <c r="B203" s="289">
        <v>11</v>
      </c>
      <c r="C203" s="284"/>
      <c r="D203" s="289" t="s">
        <v>547</v>
      </c>
      <c r="E203" s="284"/>
      <c r="F203" s="290">
        <v>10</v>
      </c>
      <c r="G203" s="284"/>
      <c r="H203" s="291" t="s">
        <v>274</v>
      </c>
      <c r="I203" s="289" t="s">
        <v>504</v>
      </c>
      <c r="J203" s="284"/>
    </row>
    <row r="204" spans="2:10" ht="12.75" customHeight="1" x14ac:dyDescent="0.2">
      <c r="B204" s="289">
        <v>12</v>
      </c>
      <c r="C204" s="284"/>
      <c r="D204" s="289" t="s">
        <v>554</v>
      </c>
      <c r="E204" s="284"/>
      <c r="F204" s="290">
        <v>227.36</v>
      </c>
      <c r="G204" s="284"/>
      <c r="H204" s="291" t="s">
        <v>274</v>
      </c>
      <c r="I204" s="289" t="s">
        <v>454</v>
      </c>
      <c r="J204" s="284"/>
    </row>
    <row r="205" spans="2:10" ht="12.75" customHeight="1" x14ac:dyDescent="0.2">
      <c r="B205" s="289">
        <v>13</v>
      </c>
      <c r="C205" s="284"/>
      <c r="D205" s="289" t="s">
        <v>555</v>
      </c>
      <c r="E205" s="284"/>
      <c r="F205" s="290">
        <v>10</v>
      </c>
      <c r="G205" s="284"/>
      <c r="H205" s="291" t="s">
        <v>279</v>
      </c>
      <c r="I205" s="289" t="s">
        <v>490</v>
      </c>
      <c r="J205" s="284"/>
    </row>
    <row r="206" spans="2:10" ht="12.75" customHeight="1" x14ac:dyDescent="0.2">
      <c r="B206" s="289">
        <v>14</v>
      </c>
      <c r="C206" s="284"/>
      <c r="D206" s="289" t="s">
        <v>556</v>
      </c>
      <c r="E206" s="284"/>
      <c r="F206" s="290">
        <v>31</v>
      </c>
      <c r="G206" s="284"/>
      <c r="H206" s="291" t="s">
        <v>279</v>
      </c>
      <c r="I206" s="289" t="s">
        <v>456</v>
      </c>
      <c r="J206" s="284"/>
    </row>
    <row r="207" spans="2:10" ht="12.75" customHeight="1" x14ac:dyDescent="0.2">
      <c r="B207" s="289">
        <v>15</v>
      </c>
      <c r="C207" s="284"/>
      <c r="D207" s="289" t="s">
        <v>557</v>
      </c>
      <c r="E207" s="284"/>
      <c r="F207" s="290">
        <v>92.3</v>
      </c>
      <c r="G207" s="284"/>
      <c r="H207" s="291" t="s">
        <v>286</v>
      </c>
      <c r="I207" s="289" t="s">
        <v>515</v>
      </c>
      <c r="J207" s="284"/>
    </row>
    <row r="208" spans="2:10" ht="12.75" customHeight="1" x14ac:dyDescent="0.2">
      <c r="B208" s="289">
        <v>16</v>
      </c>
      <c r="C208" s="284"/>
      <c r="D208" s="289" t="s">
        <v>550</v>
      </c>
      <c r="E208" s="284"/>
      <c r="F208" s="290">
        <v>123.1</v>
      </c>
      <c r="G208" s="284"/>
      <c r="H208" s="291" t="s">
        <v>286</v>
      </c>
      <c r="I208" s="289" t="s">
        <v>464</v>
      </c>
      <c r="J208" s="284"/>
    </row>
    <row r="209" spans="2:10" ht="12.75" customHeight="1" x14ac:dyDescent="0.2">
      <c r="B209" s="289">
        <v>17</v>
      </c>
      <c r="C209" s="284"/>
      <c r="D209" s="289" t="s">
        <v>558</v>
      </c>
      <c r="E209" s="284"/>
      <c r="F209" s="290">
        <v>95.65</v>
      </c>
      <c r="G209" s="284"/>
      <c r="H209" s="291" t="s">
        <v>286</v>
      </c>
      <c r="I209" s="289" t="s">
        <v>517</v>
      </c>
      <c r="J209" s="284"/>
    </row>
    <row r="210" spans="2:10" ht="12.75" customHeight="1" x14ac:dyDescent="0.2">
      <c r="B210" s="289">
        <v>18</v>
      </c>
      <c r="C210" s="284"/>
      <c r="D210" s="289" t="s">
        <v>547</v>
      </c>
      <c r="E210" s="284"/>
      <c r="F210" s="290">
        <v>100</v>
      </c>
      <c r="G210" s="284"/>
      <c r="H210" s="291" t="s">
        <v>261</v>
      </c>
      <c r="I210" s="289" t="s">
        <v>476</v>
      </c>
      <c r="J210" s="284"/>
    </row>
    <row r="211" spans="2:10" ht="12.75" customHeight="1" x14ac:dyDescent="0.2">
      <c r="B211" s="289">
        <v>19</v>
      </c>
      <c r="C211" s="284"/>
      <c r="D211" s="289" t="s">
        <v>547</v>
      </c>
      <c r="E211" s="284"/>
      <c r="F211" s="290">
        <v>10</v>
      </c>
      <c r="G211" s="284"/>
      <c r="H211" s="291" t="s">
        <v>177</v>
      </c>
      <c r="I211" s="289" t="s">
        <v>454</v>
      </c>
      <c r="J211" s="284"/>
    </row>
    <row r="212" spans="2:10" ht="12.75" customHeight="1" x14ac:dyDescent="0.2">
      <c r="B212" s="289">
        <v>20</v>
      </c>
      <c r="C212" s="284"/>
      <c r="D212" s="289" t="s">
        <v>559</v>
      </c>
      <c r="E212" s="284"/>
      <c r="F212" s="290">
        <v>316.32</v>
      </c>
      <c r="G212" s="284"/>
      <c r="H212" s="291" t="s">
        <v>295</v>
      </c>
      <c r="I212" s="289" t="s">
        <v>509</v>
      </c>
      <c r="J212" s="284"/>
    </row>
    <row r="213" spans="2:10" ht="12.75" customHeight="1" x14ac:dyDescent="0.2">
      <c r="B213" s="289">
        <v>21</v>
      </c>
      <c r="C213" s="284"/>
      <c r="D213" s="289" t="s">
        <v>555</v>
      </c>
      <c r="E213" s="284"/>
      <c r="F213" s="290">
        <v>25</v>
      </c>
      <c r="G213" s="284"/>
      <c r="H213" s="291" t="s">
        <v>177</v>
      </c>
      <c r="I213" s="289" t="s">
        <v>520</v>
      </c>
      <c r="J213" s="284"/>
    </row>
    <row r="214" spans="2:10" ht="12.75" customHeight="1" x14ac:dyDescent="0.2">
      <c r="B214" s="289">
        <v>22</v>
      </c>
      <c r="C214" s="284"/>
      <c r="D214" s="289" t="s">
        <v>548</v>
      </c>
      <c r="E214" s="284"/>
      <c r="F214" s="290">
        <v>2.6</v>
      </c>
      <c r="G214" s="284"/>
      <c r="H214" s="291" t="s">
        <v>177</v>
      </c>
      <c r="I214" s="289" t="s">
        <v>458</v>
      </c>
      <c r="J214" s="284"/>
    </row>
    <row r="215" spans="2:10" ht="12.75" customHeight="1" x14ac:dyDescent="0.2">
      <c r="B215" s="289">
        <v>23</v>
      </c>
      <c r="C215" s="284"/>
      <c r="D215" s="289" t="s">
        <v>557</v>
      </c>
      <c r="E215" s="284"/>
      <c r="F215" s="290">
        <v>54.3</v>
      </c>
      <c r="G215" s="284"/>
      <c r="H215" s="291" t="s">
        <v>296</v>
      </c>
      <c r="I215" s="289" t="s">
        <v>463</v>
      </c>
      <c r="J215" s="284"/>
    </row>
    <row r="216" spans="2:10" ht="12.75" customHeight="1" x14ac:dyDescent="0.2">
      <c r="B216" s="289">
        <v>24</v>
      </c>
      <c r="C216" s="284"/>
      <c r="D216" s="289" t="s">
        <v>560</v>
      </c>
      <c r="E216" s="284"/>
      <c r="F216" s="290">
        <v>46</v>
      </c>
      <c r="G216" s="284"/>
      <c r="H216" s="291" t="s">
        <v>296</v>
      </c>
      <c r="I216" s="289" t="s">
        <v>462</v>
      </c>
      <c r="J216" s="284"/>
    </row>
    <row r="217" spans="2:10" ht="12.75" customHeight="1" x14ac:dyDescent="0.2">
      <c r="B217" s="289">
        <v>25</v>
      </c>
      <c r="C217" s="284"/>
      <c r="D217" s="289" t="s">
        <v>560</v>
      </c>
      <c r="E217" s="284"/>
      <c r="F217" s="290">
        <v>46</v>
      </c>
      <c r="G217" s="284"/>
      <c r="H217" s="291" t="s">
        <v>296</v>
      </c>
      <c r="I217" s="289" t="s">
        <v>524</v>
      </c>
      <c r="J217" s="284"/>
    </row>
    <row r="218" spans="2:10" ht="12.75" customHeight="1" x14ac:dyDescent="0.2">
      <c r="B218" s="289">
        <v>26</v>
      </c>
      <c r="C218" s="284"/>
      <c r="D218" s="289" t="s">
        <v>547</v>
      </c>
      <c r="E218" s="284"/>
      <c r="F218" s="290">
        <v>60</v>
      </c>
      <c r="G218" s="284"/>
      <c r="H218" s="291" t="s">
        <v>302</v>
      </c>
      <c r="I218" s="289" t="s">
        <v>504</v>
      </c>
      <c r="J218" s="284"/>
    </row>
    <row r="219" spans="2:10" ht="12.75" customHeight="1" x14ac:dyDescent="0.2">
      <c r="B219" s="289">
        <v>27</v>
      </c>
      <c r="C219" s="284"/>
      <c r="D219" s="289" t="s">
        <v>555</v>
      </c>
      <c r="E219" s="284"/>
      <c r="F219" s="290">
        <v>50</v>
      </c>
      <c r="G219" s="284"/>
      <c r="H219" s="291" t="s">
        <v>190</v>
      </c>
      <c r="I219" s="289" t="s">
        <v>526</v>
      </c>
      <c r="J219" s="284"/>
    </row>
    <row r="220" spans="2:10" ht="12.75" customHeight="1" x14ac:dyDescent="0.2">
      <c r="B220" s="289">
        <v>28</v>
      </c>
      <c r="C220" s="284"/>
      <c r="D220" s="289" t="s">
        <v>547</v>
      </c>
      <c r="E220" s="284"/>
      <c r="F220" s="290">
        <v>10</v>
      </c>
      <c r="G220" s="284"/>
      <c r="H220" s="291" t="s">
        <v>311</v>
      </c>
      <c r="I220" s="289" t="s">
        <v>504</v>
      </c>
      <c r="J220" s="284"/>
    </row>
    <row r="221" spans="2:10" ht="12.75" customHeight="1" x14ac:dyDescent="0.2">
      <c r="B221" s="289">
        <v>29</v>
      </c>
      <c r="C221" s="284"/>
      <c r="D221" s="289" t="s">
        <v>548</v>
      </c>
      <c r="E221" s="284"/>
      <c r="F221" s="290">
        <v>1.3</v>
      </c>
      <c r="G221" s="284"/>
      <c r="H221" s="291" t="s">
        <v>311</v>
      </c>
      <c r="I221" s="289" t="s">
        <v>454</v>
      </c>
      <c r="J221" s="284"/>
    </row>
    <row r="222" spans="2:10" ht="12.75" customHeight="1" x14ac:dyDescent="0.2">
      <c r="B222" s="289">
        <v>30</v>
      </c>
      <c r="C222" s="284"/>
      <c r="D222" s="289" t="s">
        <v>555</v>
      </c>
      <c r="E222" s="284"/>
      <c r="F222" s="290">
        <v>65.3</v>
      </c>
      <c r="G222" s="284"/>
      <c r="H222" s="291" t="s">
        <v>311</v>
      </c>
      <c r="I222" s="289" t="s">
        <v>526</v>
      </c>
      <c r="J222" s="284"/>
    </row>
    <row r="223" spans="2:10" ht="12.75" customHeight="1" x14ac:dyDescent="0.2">
      <c r="B223" s="289">
        <v>31</v>
      </c>
      <c r="C223" s="284"/>
      <c r="D223" s="289" t="s">
        <v>552</v>
      </c>
      <c r="E223" s="284"/>
      <c r="F223" s="290">
        <v>80.599999999999994</v>
      </c>
      <c r="G223" s="284"/>
      <c r="H223" s="291" t="s">
        <v>311</v>
      </c>
      <c r="I223" s="289" t="s">
        <v>462</v>
      </c>
      <c r="J223" s="284"/>
    </row>
    <row r="224" spans="2:10" ht="12.75" customHeight="1" x14ac:dyDescent="0.2">
      <c r="B224" s="289">
        <v>32</v>
      </c>
      <c r="C224" s="284"/>
      <c r="D224" s="289" t="s">
        <v>552</v>
      </c>
      <c r="E224" s="284"/>
      <c r="F224" s="290">
        <v>133.80000000000001</v>
      </c>
      <c r="G224" s="284"/>
      <c r="H224" s="291" t="s">
        <v>171</v>
      </c>
      <c r="I224" s="289" t="s">
        <v>529</v>
      </c>
      <c r="J224" s="284"/>
    </row>
    <row r="225" spans="2:10" ht="12.75" customHeight="1" x14ac:dyDescent="0.2">
      <c r="B225" s="289">
        <v>33</v>
      </c>
      <c r="C225" s="284"/>
      <c r="D225" s="289" t="s">
        <v>555</v>
      </c>
      <c r="E225" s="284"/>
      <c r="F225" s="290">
        <v>10</v>
      </c>
      <c r="G225" s="284"/>
      <c r="H225" s="291" t="s">
        <v>274</v>
      </c>
      <c r="I225" s="289" t="s">
        <v>534</v>
      </c>
      <c r="J225" s="284"/>
    </row>
    <row r="226" spans="2:10" ht="12.75" customHeight="1" x14ac:dyDescent="0.2">
      <c r="B226" s="289">
        <v>34</v>
      </c>
      <c r="C226" s="284"/>
      <c r="D226" s="289" t="s">
        <v>547</v>
      </c>
      <c r="E226" s="284"/>
      <c r="F226" s="290">
        <v>5</v>
      </c>
      <c r="G226" s="284"/>
      <c r="H226" s="291" t="s">
        <v>189</v>
      </c>
      <c r="I226" s="289" t="s">
        <v>325</v>
      </c>
      <c r="J226" s="284"/>
    </row>
    <row r="227" spans="2:10" x14ac:dyDescent="0.2">
      <c r="B227" s="295"/>
      <c r="C227" s="284"/>
      <c r="D227" s="295"/>
      <c r="E227" s="284"/>
      <c r="F227" s="296">
        <v>2034.5099999999995</v>
      </c>
      <c r="G227" s="284"/>
      <c r="H227" s="297"/>
      <c r="I227" s="295"/>
      <c r="J227" s="284"/>
    </row>
    <row r="228" spans="2:10" ht="45.6" customHeight="1" x14ac:dyDescent="0.2">
      <c r="B228" s="279" t="s">
        <v>561</v>
      </c>
      <c r="C228" s="267"/>
      <c r="D228" s="267"/>
      <c r="E228" s="267"/>
      <c r="F228" s="267"/>
      <c r="G228" s="267"/>
      <c r="H228" s="267"/>
      <c r="I228" s="267"/>
      <c r="J228" s="267"/>
    </row>
    <row r="229" spans="2:10" ht="12.75" customHeight="1" x14ac:dyDescent="0.2">
      <c r="B229" s="283" t="s">
        <v>160</v>
      </c>
      <c r="C229" s="284"/>
      <c r="D229" s="283" t="s">
        <v>161</v>
      </c>
      <c r="E229" s="284"/>
      <c r="F229" s="283" t="s">
        <v>162</v>
      </c>
      <c r="G229" s="284"/>
      <c r="H229" s="285" t="s">
        <v>163</v>
      </c>
      <c r="I229" s="283" t="s">
        <v>164</v>
      </c>
      <c r="J229" s="284"/>
    </row>
    <row r="230" spans="2:10" ht="12.75" customHeight="1" x14ac:dyDescent="0.2">
      <c r="B230" s="289">
        <v>1</v>
      </c>
      <c r="C230" s="284"/>
      <c r="D230" s="289" t="s">
        <v>562</v>
      </c>
      <c r="E230" s="284"/>
      <c r="F230" s="290">
        <v>6023.02</v>
      </c>
      <c r="G230" s="284"/>
      <c r="H230" s="291" t="s">
        <v>461</v>
      </c>
      <c r="I230" s="289" t="s">
        <v>563</v>
      </c>
      <c r="J230" s="284"/>
    </row>
    <row r="231" spans="2:10" ht="12.75" customHeight="1" x14ac:dyDescent="0.2">
      <c r="B231" s="289">
        <v>2</v>
      </c>
      <c r="C231" s="284"/>
      <c r="D231" s="289" t="s">
        <v>562</v>
      </c>
      <c r="E231" s="284"/>
      <c r="F231" s="290">
        <v>5962.72</v>
      </c>
      <c r="G231" s="284"/>
      <c r="H231" s="291" t="s">
        <v>259</v>
      </c>
      <c r="I231" s="289" t="s">
        <v>563</v>
      </c>
      <c r="J231" s="284"/>
    </row>
    <row r="232" spans="2:10" ht="12.75" customHeight="1" x14ac:dyDescent="0.2">
      <c r="B232" s="289">
        <v>3</v>
      </c>
      <c r="C232" s="284"/>
      <c r="D232" s="289" t="s">
        <v>562</v>
      </c>
      <c r="E232" s="284"/>
      <c r="F232" s="290">
        <v>6005.05</v>
      </c>
      <c r="G232" s="284"/>
      <c r="H232" s="291" t="s">
        <v>296</v>
      </c>
      <c r="I232" s="289" t="s">
        <v>563</v>
      </c>
      <c r="J232" s="284"/>
    </row>
    <row r="233" spans="2:10" x14ac:dyDescent="0.2">
      <c r="B233" s="295"/>
      <c r="C233" s="284"/>
      <c r="D233" s="295"/>
      <c r="E233" s="284"/>
      <c r="F233" s="296">
        <v>17990.79</v>
      </c>
      <c r="G233" s="284"/>
      <c r="H233" s="297"/>
      <c r="I233" s="295"/>
      <c r="J233" s="284"/>
    </row>
    <row r="234" spans="2:10" ht="45.6" customHeight="1" x14ac:dyDescent="0.2">
      <c r="B234" s="279" t="s">
        <v>564</v>
      </c>
      <c r="C234" s="267"/>
      <c r="D234" s="267"/>
      <c r="E234" s="267"/>
      <c r="F234" s="267"/>
      <c r="G234" s="267"/>
      <c r="H234" s="267"/>
      <c r="I234" s="267"/>
      <c r="J234" s="267"/>
    </row>
    <row r="235" spans="2:10" ht="12.75" customHeight="1" x14ac:dyDescent="0.2">
      <c r="B235" s="283" t="s">
        <v>160</v>
      </c>
      <c r="C235" s="284"/>
      <c r="D235" s="283" t="s">
        <v>161</v>
      </c>
      <c r="E235" s="284"/>
      <c r="F235" s="283" t="s">
        <v>162</v>
      </c>
      <c r="G235" s="284"/>
      <c r="H235" s="285" t="s">
        <v>163</v>
      </c>
      <c r="I235" s="283" t="s">
        <v>164</v>
      </c>
      <c r="J235" s="284"/>
    </row>
    <row r="236" spans="2:10" ht="12.75" customHeight="1" x14ac:dyDescent="0.2">
      <c r="B236" s="289">
        <v>1</v>
      </c>
      <c r="C236" s="284"/>
      <c r="D236" s="289" t="s">
        <v>70</v>
      </c>
      <c r="E236" s="284"/>
      <c r="F236" s="290">
        <v>812.08</v>
      </c>
      <c r="G236" s="284"/>
      <c r="H236" s="291" t="s">
        <v>461</v>
      </c>
      <c r="I236" s="289" t="s">
        <v>565</v>
      </c>
      <c r="J236" s="284"/>
    </row>
    <row r="237" spans="2:10" ht="12.75" customHeight="1" x14ac:dyDescent="0.2">
      <c r="B237" s="289">
        <v>2</v>
      </c>
      <c r="C237" s="284"/>
      <c r="D237" s="289" t="s">
        <v>70</v>
      </c>
      <c r="E237" s="284"/>
      <c r="F237" s="290">
        <v>892.94</v>
      </c>
      <c r="G237" s="284"/>
      <c r="H237" s="291" t="s">
        <v>255</v>
      </c>
      <c r="I237" s="289" t="s">
        <v>565</v>
      </c>
      <c r="J237" s="284"/>
    </row>
    <row r="238" spans="2:10" ht="12.75" customHeight="1" x14ac:dyDescent="0.2">
      <c r="B238" s="289">
        <v>3</v>
      </c>
      <c r="C238" s="284"/>
      <c r="D238" s="289" t="s">
        <v>70</v>
      </c>
      <c r="E238" s="284"/>
      <c r="F238" s="290">
        <v>833.85</v>
      </c>
      <c r="G238" s="284"/>
      <c r="H238" s="291" t="s">
        <v>295</v>
      </c>
      <c r="I238" s="289" t="s">
        <v>565</v>
      </c>
      <c r="J238" s="284"/>
    </row>
    <row r="239" spans="2:10" x14ac:dyDescent="0.2">
      <c r="B239" s="295"/>
      <c r="C239" s="284"/>
      <c r="D239" s="295"/>
      <c r="E239" s="284"/>
      <c r="F239" s="296">
        <v>2538.87</v>
      </c>
      <c r="G239" s="284"/>
      <c r="H239" s="297"/>
      <c r="I239" s="295"/>
      <c r="J239" s="284"/>
    </row>
    <row r="240" spans="2:10" ht="45.6" customHeight="1" x14ac:dyDescent="0.2">
      <c r="B240" s="279" t="s">
        <v>566</v>
      </c>
      <c r="C240" s="267"/>
      <c r="D240" s="267"/>
      <c r="E240" s="267"/>
      <c r="F240" s="267"/>
      <c r="G240" s="267"/>
      <c r="H240" s="267"/>
      <c r="I240" s="267"/>
      <c r="J240" s="267"/>
    </row>
    <row r="241" spans="2:10" ht="12.75" customHeight="1" x14ac:dyDescent="0.2">
      <c r="B241" s="283" t="s">
        <v>160</v>
      </c>
      <c r="C241" s="284"/>
      <c r="D241" s="283" t="s">
        <v>161</v>
      </c>
      <c r="E241" s="284"/>
      <c r="F241" s="283" t="s">
        <v>162</v>
      </c>
      <c r="G241" s="284"/>
      <c r="H241" s="285" t="s">
        <v>163</v>
      </c>
      <c r="I241" s="283" t="s">
        <v>164</v>
      </c>
      <c r="J241" s="284"/>
    </row>
    <row r="242" spans="2:10" ht="12.75" customHeight="1" x14ac:dyDescent="0.2">
      <c r="B242" s="289">
        <v>1</v>
      </c>
      <c r="C242" s="284"/>
      <c r="D242" s="289" t="s">
        <v>71</v>
      </c>
      <c r="E242" s="284"/>
      <c r="F242" s="290">
        <v>204.12</v>
      </c>
      <c r="G242" s="284"/>
      <c r="H242" s="291" t="s">
        <v>567</v>
      </c>
      <c r="I242" s="289" t="s">
        <v>568</v>
      </c>
      <c r="J242" s="284"/>
    </row>
    <row r="243" spans="2:10" ht="12.75" customHeight="1" x14ac:dyDescent="0.2">
      <c r="B243" s="289">
        <v>2</v>
      </c>
      <c r="C243" s="284"/>
      <c r="D243" s="289" t="s">
        <v>71</v>
      </c>
      <c r="E243" s="284"/>
      <c r="F243" s="290">
        <v>367.42</v>
      </c>
      <c r="G243" s="284"/>
      <c r="H243" s="291" t="s">
        <v>186</v>
      </c>
      <c r="I243" s="289" t="s">
        <v>568</v>
      </c>
      <c r="J243" s="284"/>
    </row>
    <row r="244" spans="2:10" ht="12.75" customHeight="1" x14ac:dyDescent="0.2">
      <c r="B244" s="289">
        <v>3</v>
      </c>
      <c r="C244" s="284"/>
      <c r="D244" s="289" t="s">
        <v>71</v>
      </c>
      <c r="E244" s="284"/>
      <c r="F244" s="290">
        <v>408.24</v>
      </c>
      <c r="G244" s="284"/>
      <c r="H244" s="291" t="s">
        <v>296</v>
      </c>
      <c r="I244" s="289" t="s">
        <v>568</v>
      </c>
      <c r="J244" s="284"/>
    </row>
    <row r="245" spans="2:10" x14ac:dyDescent="0.2">
      <c r="B245" s="295"/>
      <c r="C245" s="284"/>
      <c r="D245" s="295"/>
      <c r="E245" s="284"/>
      <c r="F245" s="296">
        <v>979.78</v>
      </c>
      <c r="G245" s="284"/>
      <c r="H245" s="297"/>
      <c r="I245" s="295"/>
      <c r="J245" s="284"/>
    </row>
    <row r="246" spans="2:10" ht="45.6" customHeight="1" x14ac:dyDescent="0.2">
      <c r="B246" s="279" t="s">
        <v>569</v>
      </c>
      <c r="C246" s="267"/>
      <c r="D246" s="267"/>
      <c r="E246" s="267"/>
      <c r="F246" s="267"/>
      <c r="G246" s="267"/>
      <c r="H246" s="267"/>
      <c r="I246" s="267"/>
      <c r="J246" s="267"/>
    </row>
    <row r="247" spans="2:10" ht="12.75" customHeight="1" x14ac:dyDescent="0.2">
      <c r="B247" s="283" t="s">
        <v>160</v>
      </c>
      <c r="C247" s="284"/>
      <c r="D247" s="283" t="s">
        <v>161</v>
      </c>
      <c r="E247" s="284"/>
      <c r="F247" s="283" t="s">
        <v>162</v>
      </c>
      <c r="G247" s="284"/>
      <c r="H247" s="285" t="s">
        <v>163</v>
      </c>
      <c r="I247" s="283" t="s">
        <v>164</v>
      </c>
      <c r="J247" s="284"/>
    </row>
    <row r="248" spans="2:10" ht="12.75" customHeight="1" x14ac:dyDescent="0.2">
      <c r="B248" s="289">
        <v>1</v>
      </c>
      <c r="C248" s="284"/>
      <c r="D248" s="289" t="s">
        <v>570</v>
      </c>
      <c r="E248" s="284"/>
      <c r="F248" s="290">
        <v>3209.89</v>
      </c>
      <c r="G248" s="284"/>
      <c r="H248" s="291" t="s">
        <v>274</v>
      </c>
      <c r="I248" s="289" t="s">
        <v>571</v>
      </c>
      <c r="J248" s="284"/>
    </row>
    <row r="249" spans="2:10" ht="12.75" customHeight="1" x14ac:dyDescent="0.2">
      <c r="B249" s="289">
        <v>2</v>
      </c>
      <c r="C249" s="284"/>
      <c r="D249" s="289" t="s">
        <v>570</v>
      </c>
      <c r="E249" s="284"/>
      <c r="F249" s="290">
        <v>7565.37</v>
      </c>
      <c r="G249" s="284"/>
      <c r="H249" s="291" t="s">
        <v>302</v>
      </c>
      <c r="I249" s="289" t="s">
        <v>572</v>
      </c>
      <c r="J249" s="284"/>
    </row>
    <row r="250" spans="2:10" x14ac:dyDescent="0.2">
      <c r="B250" s="295"/>
      <c r="C250" s="284"/>
      <c r="D250" s="295"/>
      <c r="E250" s="284"/>
      <c r="F250" s="296">
        <v>10775.26</v>
      </c>
      <c r="G250" s="284"/>
      <c r="H250" s="297"/>
      <c r="I250" s="295"/>
      <c r="J250" s="284"/>
    </row>
    <row r="251" spans="2:10" ht="45.6" customHeight="1" x14ac:dyDescent="0.2">
      <c r="B251" s="279" t="s">
        <v>573</v>
      </c>
      <c r="C251" s="267"/>
      <c r="D251" s="267"/>
      <c r="E251" s="267"/>
      <c r="F251" s="267"/>
      <c r="G251" s="267"/>
      <c r="H251" s="267"/>
      <c r="I251" s="267"/>
      <c r="J251" s="267"/>
    </row>
    <row r="252" spans="2:10" ht="12.75" customHeight="1" x14ac:dyDescent="0.2">
      <c r="B252" s="283" t="s">
        <v>160</v>
      </c>
      <c r="C252" s="284"/>
      <c r="D252" s="283" t="s">
        <v>161</v>
      </c>
      <c r="E252" s="284"/>
      <c r="F252" s="283" t="s">
        <v>162</v>
      </c>
      <c r="G252" s="284"/>
      <c r="H252" s="285" t="s">
        <v>163</v>
      </c>
      <c r="I252" s="283" t="s">
        <v>164</v>
      </c>
      <c r="J252" s="284"/>
    </row>
    <row r="253" spans="2:10" ht="12.75" customHeight="1" x14ac:dyDescent="0.2">
      <c r="B253" s="289">
        <v>1</v>
      </c>
      <c r="C253" s="284"/>
      <c r="D253" s="289" t="s">
        <v>574</v>
      </c>
      <c r="E253" s="284"/>
      <c r="F253" s="290">
        <v>2615.5</v>
      </c>
      <c r="G253" s="284"/>
      <c r="H253" s="291" t="s">
        <v>215</v>
      </c>
      <c r="I253" s="289" t="s">
        <v>360</v>
      </c>
      <c r="J253" s="284"/>
    </row>
    <row r="254" spans="2:10" ht="12.75" customHeight="1" x14ac:dyDescent="0.2">
      <c r="B254" s="289">
        <v>2</v>
      </c>
      <c r="C254" s="284"/>
      <c r="D254" s="289" t="s">
        <v>575</v>
      </c>
      <c r="E254" s="284"/>
      <c r="F254" s="290">
        <v>2937.49</v>
      </c>
      <c r="G254" s="284"/>
      <c r="H254" s="291" t="s">
        <v>259</v>
      </c>
      <c r="I254" s="289" t="s">
        <v>360</v>
      </c>
      <c r="J254" s="284"/>
    </row>
    <row r="255" spans="2:10" ht="12.75" customHeight="1" x14ac:dyDescent="0.2">
      <c r="B255" s="289">
        <v>3</v>
      </c>
      <c r="C255" s="284"/>
      <c r="D255" s="289" t="s">
        <v>576</v>
      </c>
      <c r="E255" s="284"/>
      <c r="F255" s="290">
        <v>2647.56</v>
      </c>
      <c r="G255" s="284"/>
      <c r="H255" s="291" t="s">
        <v>303</v>
      </c>
      <c r="I255" s="289" t="s">
        <v>360</v>
      </c>
      <c r="J255" s="284"/>
    </row>
    <row r="256" spans="2:10" x14ac:dyDescent="0.2">
      <c r="B256" s="295"/>
      <c r="C256" s="284"/>
      <c r="D256" s="295"/>
      <c r="E256" s="284"/>
      <c r="F256" s="296">
        <v>8200.5499999999993</v>
      </c>
      <c r="G256" s="284"/>
      <c r="H256" s="297"/>
      <c r="I256" s="295"/>
      <c r="J256" s="284"/>
    </row>
    <row r="257" spans="2:10" ht="45.6" customHeight="1" x14ac:dyDescent="0.2">
      <c r="B257" s="279" t="s">
        <v>577</v>
      </c>
      <c r="C257" s="267"/>
      <c r="D257" s="267"/>
      <c r="E257" s="267"/>
      <c r="F257" s="267"/>
      <c r="G257" s="267"/>
      <c r="H257" s="267"/>
      <c r="I257" s="267"/>
      <c r="J257" s="267"/>
    </row>
    <row r="258" spans="2:10" ht="12.75" customHeight="1" x14ac:dyDescent="0.2">
      <c r="B258" s="283" t="s">
        <v>160</v>
      </c>
      <c r="C258" s="284"/>
      <c r="D258" s="283" t="s">
        <v>161</v>
      </c>
      <c r="E258" s="284"/>
      <c r="F258" s="283" t="s">
        <v>162</v>
      </c>
      <c r="G258" s="284"/>
      <c r="H258" s="285" t="s">
        <v>163</v>
      </c>
      <c r="I258" s="283" t="s">
        <v>164</v>
      </c>
      <c r="J258" s="284"/>
    </row>
    <row r="259" spans="2:10" ht="12.75" customHeight="1" x14ac:dyDescent="0.2">
      <c r="B259" s="289">
        <v>1</v>
      </c>
      <c r="C259" s="284"/>
      <c r="D259" s="289" t="s">
        <v>578</v>
      </c>
      <c r="E259" s="284"/>
      <c r="F259" s="290">
        <v>130</v>
      </c>
      <c r="G259" s="284"/>
      <c r="H259" s="291" t="s">
        <v>579</v>
      </c>
      <c r="I259" s="289" t="s">
        <v>580</v>
      </c>
      <c r="J259" s="284"/>
    </row>
    <row r="260" spans="2:10" ht="12.75" customHeight="1" x14ac:dyDescent="0.2">
      <c r="B260" s="289">
        <v>2</v>
      </c>
      <c r="C260" s="284"/>
      <c r="D260" s="289" t="s">
        <v>578</v>
      </c>
      <c r="E260" s="284"/>
      <c r="F260" s="290">
        <v>130</v>
      </c>
      <c r="G260" s="284"/>
      <c r="H260" s="291" t="s">
        <v>579</v>
      </c>
      <c r="I260" s="289" t="s">
        <v>580</v>
      </c>
      <c r="J260" s="284"/>
    </row>
    <row r="261" spans="2:10" ht="12.75" customHeight="1" x14ac:dyDescent="0.2">
      <c r="B261" s="289">
        <v>3</v>
      </c>
      <c r="C261" s="284"/>
      <c r="D261" s="289" t="s">
        <v>581</v>
      </c>
      <c r="E261" s="284"/>
      <c r="F261" s="290">
        <v>130</v>
      </c>
      <c r="G261" s="284"/>
      <c r="H261" s="291" t="s">
        <v>279</v>
      </c>
      <c r="I261" s="289" t="s">
        <v>580</v>
      </c>
      <c r="J261" s="284"/>
    </row>
    <row r="262" spans="2:10" ht="12.75" customHeight="1" x14ac:dyDescent="0.2">
      <c r="B262" s="289">
        <v>4</v>
      </c>
      <c r="C262" s="284"/>
      <c r="D262" s="289" t="s">
        <v>581</v>
      </c>
      <c r="E262" s="284"/>
      <c r="F262" s="290">
        <v>130</v>
      </c>
      <c r="G262" s="284"/>
      <c r="H262" s="291" t="s">
        <v>192</v>
      </c>
      <c r="I262" s="289" t="s">
        <v>580</v>
      </c>
      <c r="J262" s="284"/>
    </row>
    <row r="263" spans="2:10" ht="12.75" customHeight="1" x14ac:dyDescent="0.2">
      <c r="B263" s="289">
        <v>5</v>
      </c>
      <c r="C263" s="284"/>
      <c r="D263" s="289" t="s">
        <v>581</v>
      </c>
      <c r="E263" s="284"/>
      <c r="F263" s="290">
        <v>130</v>
      </c>
      <c r="G263" s="284"/>
      <c r="H263" s="291" t="s">
        <v>279</v>
      </c>
      <c r="I263" s="289" t="s">
        <v>580</v>
      </c>
      <c r="J263" s="284"/>
    </row>
    <row r="264" spans="2:10" x14ac:dyDescent="0.2">
      <c r="B264" s="295"/>
      <c r="C264" s="284"/>
      <c r="D264" s="295"/>
      <c r="E264" s="284"/>
      <c r="F264" s="296">
        <v>650</v>
      </c>
      <c r="G264" s="284"/>
      <c r="H264" s="297"/>
      <c r="I264" s="295"/>
      <c r="J264" s="284"/>
    </row>
    <row r="265" spans="2:10" ht="45.6" customHeight="1" x14ac:dyDescent="0.2">
      <c r="B265" s="279" t="s">
        <v>358</v>
      </c>
      <c r="C265" s="267"/>
      <c r="D265" s="267"/>
      <c r="E265" s="267"/>
      <c r="F265" s="267"/>
      <c r="G265" s="267"/>
      <c r="H265" s="267"/>
      <c r="I265" s="267"/>
      <c r="J265" s="267"/>
    </row>
    <row r="266" spans="2:10" ht="12.75" customHeight="1" x14ac:dyDescent="0.2">
      <c r="B266" s="283" t="s">
        <v>160</v>
      </c>
      <c r="C266" s="284"/>
      <c r="D266" s="283" t="s">
        <v>161</v>
      </c>
      <c r="E266" s="284"/>
      <c r="F266" s="283" t="s">
        <v>162</v>
      </c>
      <c r="G266" s="284"/>
      <c r="H266" s="285" t="s">
        <v>163</v>
      </c>
      <c r="I266" s="283" t="s">
        <v>164</v>
      </c>
      <c r="J266" s="284"/>
    </row>
    <row r="267" spans="2:10" ht="12.75" customHeight="1" x14ac:dyDescent="0.2">
      <c r="B267" s="289">
        <v>1</v>
      </c>
      <c r="C267" s="284"/>
      <c r="D267" s="289"/>
      <c r="E267" s="284"/>
      <c r="F267" s="290">
        <v>2999.99</v>
      </c>
      <c r="G267" s="284"/>
      <c r="H267" s="291" t="s">
        <v>397</v>
      </c>
      <c r="I267" s="289" t="s">
        <v>360</v>
      </c>
      <c r="J267" s="284"/>
    </row>
    <row r="268" spans="2:10" ht="12.75" customHeight="1" x14ac:dyDescent="0.2">
      <c r="B268" s="289">
        <v>2</v>
      </c>
      <c r="C268" s="284"/>
      <c r="D268" s="289" t="s">
        <v>364</v>
      </c>
      <c r="E268" s="284"/>
      <c r="F268" s="290">
        <v>1680</v>
      </c>
      <c r="G268" s="284"/>
      <c r="H268" s="291" t="s">
        <v>231</v>
      </c>
      <c r="I268" s="289" t="s">
        <v>360</v>
      </c>
      <c r="J268" s="284"/>
    </row>
    <row r="269" spans="2:10" ht="12.75" customHeight="1" x14ac:dyDescent="0.2">
      <c r="B269" s="289">
        <v>3</v>
      </c>
      <c r="C269" s="284"/>
      <c r="D269" s="289" t="s">
        <v>364</v>
      </c>
      <c r="E269" s="284"/>
      <c r="F269" s="290">
        <v>2400</v>
      </c>
      <c r="G269" s="284"/>
      <c r="H269" s="291" t="s">
        <v>186</v>
      </c>
      <c r="I269" s="289" t="s">
        <v>360</v>
      </c>
      <c r="J269" s="284"/>
    </row>
    <row r="270" spans="2:10" ht="12.75" customHeight="1" x14ac:dyDescent="0.2">
      <c r="B270" s="289">
        <v>4</v>
      </c>
      <c r="C270" s="284"/>
      <c r="D270" s="289" t="s">
        <v>364</v>
      </c>
      <c r="E270" s="284"/>
      <c r="F270" s="290">
        <v>2920</v>
      </c>
      <c r="G270" s="284"/>
      <c r="H270" s="291" t="s">
        <v>303</v>
      </c>
      <c r="I270" s="289" t="s">
        <v>360</v>
      </c>
      <c r="J270" s="284"/>
    </row>
    <row r="271" spans="2:10" x14ac:dyDescent="0.2">
      <c r="B271" s="295"/>
      <c r="C271" s="284"/>
      <c r="D271" s="295"/>
      <c r="E271" s="284"/>
      <c r="F271" s="296">
        <v>9999.99</v>
      </c>
      <c r="G271" s="284"/>
      <c r="H271" s="297"/>
      <c r="I271" s="295"/>
      <c r="J271" s="284"/>
    </row>
    <row r="272" spans="2:10" ht="45.6" customHeight="1" x14ac:dyDescent="0.2">
      <c r="B272" s="279" t="s">
        <v>582</v>
      </c>
      <c r="C272" s="267"/>
      <c r="D272" s="267"/>
      <c r="E272" s="267"/>
      <c r="F272" s="267"/>
      <c r="G272" s="267"/>
      <c r="H272" s="267"/>
      <c r="I272" s="267"/>
      <c r="J272" s="267"/>
    </row>
    <row r="273" spans="2:10" ht="12.75" customHeight="1" x14ac:dyDescent="0.2">
      <c r="B273" s="283" t="s">
        <v>160</v>
      </c>
      <c r="C273" s="284"/>
      <c r="D273" s="283" t="s">
        <v>161</v>
      </c>
      <c r="E273" s="284"/>
      <c r="F273" s="283" t="s">
        <v>162</v>
      </c>
      <c r="G273" s="284"/>
      <c r="H273" s="285" t="s">
        <v>163</v>
      </c>
      <c r="I273" s="283" t="s">
        <v>164</v>
      </c>
      <c r="J273" s="284"/>
    </row>
    <row r="274" spans="2:10" ht="12.75" customHeight="1" x14ac:dyDescent="0.2">
      <c r="B274" s="289">
        <v>1</v>
      </c>
      <c r="C274" s="284"/>
      <c r="D274" s="289" t="s">
        <v>583</v>
      </c>
      <c r="E274" s="284"/>
      <c r="F274" s="290">
        <v>153.91</v>
      </c>
      <c r="G274" s="284"/>
      <c r="H274" s="291" t="s">
        <v>584</v>
      </c>
      <c r="I274" s="289" t="s">
        <v>585</v>
      </c>
      <c r="J274" s="284"/>
    </row>
    <row r="275" spans="2:10" ht="12.75" customHeight="1" x14ac:dyDescent="0.2">
      <c r="B275" s="289">
        <v>2</v>
      </c>
      <c r="C275" s="284"/>
      <c r="D275" s="289" t="s">
        <v>583</v>
      </c>
      <c r="E275" s="284"/>
      <c r="F275" s="290">
        <v>113.74</v>
      </c>
      <c r="G275" s="284"/>
      <c r="H275" s="291" t="s">
        <v>171</v>
      </c>
      <c r="I275" s="289" t="s">
        <v>585</v>
      </c>
      <c r="J275" s="284"/>
    </row>
    <row r="276" spans="2:10" x14ac:dyDescent="0.2">
      <c r="B276" s="295"/>
      <c r="C276" s="284"/>
      <c r="D276" s="295"/>
      <c r="E276" s="284"/>
      <c r="F276" s="296">
        <v>267.64999999999998</v>
      </c>
      <c r="G276" s="284"/>
      <c r="H276" s="297"/>
      <c r="I276" s="295"/>
      <c r="J276" s="284"/>
    </row>
    <row r="277" spans="2:10" ht="45.6" customHeight="1" x14ac:dyDescent="0.2">
      <c r="B277" s="279" t="s">
        <v>586</v>
      </c>
      <c r="C277" s="267"/>
      <c r="D277" s="267"/>
      <c r="E277" s="267"/>
      <c r="F277" s="267"/>
      <c r="G277" s="267"/>
      <c r="H277" s="267"/>
      <c r="I277" s="267"/>
      <c r="J277" s="267"/>
    </row>
    <row r="278" spans="2:10" ht="12.75" customHeight="1" x14ac:dyDescent="0.2">
      <c r="B278" s="283" t="s">
        <v>160</v>
      </c>
      <c r="C278" s="284"/>
      <c r="D278" s="283" t="s">
        <v>161</v>
      </c>
      <c r="E278" s="284"/>
      <c r="F278" s="283" t="s">
        <v>162</v>
      </c>
      <c r="G278" s="284"/>
      <c r="H278" s="285" t="s">
        <v>163</v>
      </c>
      <c r="I278" s="283" t="s">
        <v>164</v>
      </c>
      <c r="J278" s="284"/>
    </row>
    <row r="279" spans="2:10" ht="12.75" customHeight="1" x14ac:dyDescent="0.2">
      <c r="B279" s="289">
        <v>1</v>
      </c>
      <c r="C279" s="284"/>
      <c r="D279" s="289" t="s">
        <v>587</v>
      </c>
      <c r="E279" s="284"/>
      <c r="F279" s="290">
        <v>1100</v>
      </c>
      <c r="G279" s="284"/>
      <c r="H279" s="291" t="s">
        <v>498</v>
      </c>
      <c r="I279" s="289" t="s">
        <v>588</v>
      </c>
      <c r="J279" s="284"/>
    </row>
    <row r="280" spans="2:10" ht="12.75" customHeight="1" x14ac:dyDescent="0.2">
      <c r="B280" s="289">
        <v>2</v>
      </c>
      <c r="C280" s="284"/>
      <c r="D280" s="289" t="s">
        <v>587</v>
      </c>
      <c r="E280" s="284"/>
      <c r="F280" s="290">
        <v>2256.25</v>
      </c>
      <c r="G280" s="284"/>
      <c r="H280" s="291" t="s">
        <v>188</v>
      </c>
      <c r="I280" s="289" t="s">
        <v>589</v>
      </c>
      <c r="J280" s="284"/>
    </row>
    <row r="281" spans="2:10" x14ac:dyDescent="0.2">
      <c r="B281" s="295"/>
      <c r="C281" s="284"/>
      <c r="D281" s="295"/>
      <c r="E281" s="284"/>
      <c r="F281" s="296">
        <v>3356.25</v>
      </c>
      <c r="G281" s="284"/>
      <c r="H281" s="297"/>
      <c r="I281" s="295"/>
      <c r="J281" s="284"/>
    </row>
    <row r="282" spans="2:10" ht="45.6" customHeight="1" x14ac:dyDescent="0.2">
      <c r="B282" s="279" t="s">
        <v>365</v>
      </c>
      <c r="C282" s="267"/>
      <c r="D282" s="267"/>
      <c r="E282" s="267"/>
      <c r="F282" s="267"/>
      <c r="G282" s="267"/>
      <c r="H282" s="267"/>
      <c r="I282" s="267"/>
      <c r="J282" s="267"/>
    </row>
    <row r="283" spans="2:10" ht="12.75" customHeight="1" x14ac:dyDescent="0.2">
      <c r="B283" s="283" t="s">
        <v>160</v>
      </c>
      <c r="C283" s="284"/>
      <c r="D283" s="283" t="s">
        <v>161</v>
      </c>
      <c r="E283" s="284"/>
      <c r="F283" s="283" t="s">
        <v>162</v>
      </c>
      <c r="G283" s="284"/>
      <c r="H283" s="285" t="s">
        <v>163</v>
      </c>
      <c r="I283" s="283" t="s">
        <v>164</v>
      </c>
      <c r="J283" s="284"/>
    </row>
    <row r="284" spans="2:10" ht="12.75" customHeight="1" x14ac:dyDescent="0.2">
      <c r="B284" s="289">
        <v>1</v>
      </c>
      <c r="C284" s="284"/>
      <c r="D284" s="289" t="s">
        <v>590</v>
      </c>
      <c r="E284" s="284"/>
      <c r="F284" s="290">
        <v>200</v>
      </c>
      <c r="G284" s="284"/>
      <c r="H284" s="291" t="s">
        <v>198</v>
      </c>
      <c r="I284" s="289" t="s">
        <v>591</v>
      </c>
      <c r="J284" s="284"/>
    </row>
    <row r="285" spans="2:10" ht="12.75" customHeight="1" x14ac:dyDescent="0.2">
      <c r="B285" s="289">
        <v>2</v>
      </c>
      <c r="C285" s="284"/>
      <c r="D285" s="289" t="s">
        <v>592</v>
      </c>
      <c r="E285" s="284"/>
      <c r="F285" s="290">
        <v>1500</v>
      </c>
      <c r="G285" s="284"/>
      <c r="H285" s="291" t="s">
        <v>461</v>
      </c>
      <c r="I285" s="289" t="s">
        <v>593</v>
      </c>
      <c r="J285" s="284"/>
    </row>
    <row r="286" spans="2:10" ht="12.75" customHeight="1" x14ac:dyDescent="0.2">
      <c r="B286" s="289">
        <v>3</v>
      </c>
      <c r="C286" s="284"/>
      <c r="D286" s="289" t="s">
        <v>594</v>
      </c>
      <c r="E286" s="284"/>
      <c r="F286" s="290">
        <v>65</v>
      </c>
      <c r="G286" s="284"/>
      <c r="H286" s="291" t="s">
        <v>201</v>
      </c>
      <c r="I286" s="289" t="s">
        <v>464</v>
      </c>
      <c r="J286" s="284"/>
    </row>
    <row r="287" spans="2:10" ht="12.75" customHeight="1" x14ac:dyDescent="0.2">
      <c r="B287" s="289">
        <v>4</v>
      </c>
      <c r="C287" s="284"/>
      <c r="D287" s="289" t="s">
        <v>595</v>
      </c>
      <c r="E287" s="284"/>
      <c r="F287" s="290">
        <v>177</v>
      </c>
      <c r="G287" s="284"/>
      <c r="H287" s="291" t="s">
        <v>579</v>
      </c>
      <c r="I287" s="289" t="s">
        <v>596</v>
      </c>
      <c r="J287" s="284"/>
    </row>
    <row r="288" spans="2:10" ht="12.75" customHeight="1" x14ac:dyDescent="0.2">
      <c r="B288" s="289">
        <v>5</v>
      </c>
      <c r="C288" s="284"/>
      <c r="D288" s="289" t="s">
        <v>597</v>
      </c>
      <c r="E288" s="284"/>
      <c r="F288" s="290">
        <v>200</v>
      </c>
      <c r="G288" s="284"/>
      <c r="H288" s="291" t="s">
        <v>231</v>
      </c>
      <c r="I288" s="289" t="s">
        <v>591</v>
      </c>
      <c r="J288" s="284"/>
    </row>
    <row r="289" spans="2:10" ht="12.75" customHeight="1" x14ac:dyDescent="0.2">
      <c r="B289" s="289">
        <v>6</v>
      </c>
      <c r="C289" s="284"/>
      <c r="D289" s="289" t="s">
        <v>598</v>
      </c>
      <c r="E289" s="284"/>
      <c r="F289" s="290">
        <v>177</v>
      </c>
      <c r="G289" s="284"/>
      <c r="H289" s="291" t="s">
        <v>279</v>
      </c>
      <c r="I289" s="289" t="s">
        <v>596</v>
      </c>
      <c r="J289" s="284"/>
    </row>
    <row r="290" spans="2:10" ht="12.75" customHeight="1" x14ac:dyDescent="0.2">
      <c r="B290" s="289">
        <v>7</v>
      </c>
      <c r="C290" s="284"/>
      <c r="D290" s="289" t="s">
        <v>590</v>
      </c>
      <c r="E290" s="284"/>
      <c r="F290" s="290">
        <v>200</v>
      </c>
      <c r="G290" s="284"/>
      <c r="H290" s="291" t="s">
        <v>212</v>
      </c>
      <c r="I290" s="289" t="s">
        <v>591</v>
      </c>
      <c r="J290" s="284"/>
    </row>
    <row r="291" spans="2:10" ht="12.75" customHeight="1" x14ac:dyDescent="0.2">
      <c r="B291" s="289">
        <v>8</v>
      </c>
      <c r="C291" s="284"/>
      <c r="D291" s="289" t="s">
        <v>598</v>
      </c>
      <c r="E291" s="284"/>
      <c r="F291" s="290">
        <v>43.8</v>
      </c>
      <c r="G291" s="284"/>
      <c r="H291" s="291" t="s">
        <v>584</v>
      </c>
      <c r="I291" s="289" t="s">
        <v>599</v>
      </c>
      <c r="J291" s="284"/>
    </row>
    <row r="292" spans="2:10" ht="12.75" customHeight="1" x14ac:dyDescent="0.2">
      <c r="B292" s="289">
        <v>9</v>
      </c>
      <c r="C292" s="284"/>
      <c r="D292" s="289" t="s">
        <v>590</v>
      </c>
      <c r="E292" s="284"/>
      <c r="F292" s="290">
        <v>100</v>
      </c>
      <c r="G292" s="284"/>
      <c r="H292" s="291" t="s">
        <v>397</v>
      </c>
      <c r="I292" s="289" t="s">
        <v>591</v>
      </c>
      <c r="J292" s="284"/>
    </row>
    <row r="293" spans="2:10" ht="12.75" customHeight="1" x14ac:dyDescent="0.2">
      <c r="B293" s="289">
        <v>10</v>
      </c>
      <c r="C293" s="284"/>
      <c r="D293" s="289" t="s">
        <v>592</v>
      </c>
      <c r="E293" s="284"/>
      <c r="F293" s="290">
        <v>1500</v>
      </c>
      <c r="G293" s="284"/>
      <c r="H293" s="291" t="s">
        <v>259</v>
      </c>
      <c r="I293" s="289" t="s">
        <v>593</v>
      </c>
      <c r="J293" s="284"/>
    </row>
    <row r="294" spans="2:10" ht="12.75" customHeight="1" x14ac:dyDescent="0.2">
      <c r="B294" s="289">
        <v>11</v>
      </c>
      <c r="C294" s="284"/>
      <c r="D294" s="289" t="s">
        <v>600</v>
      </c>
      <c r="E294" s="284"/>
      <c r="F294" s="290">
        <v>344.86</v>
      </c>
      <c r="G294" s="284"/>
      <c r="H294" s="291" t="s">
        <v>305</v>
      </c>
      <c r="I294" s="289" t="s">
        <v>601</v>
      </c>
      <c r="J294" s="284"/>
    </row>
    <row r="295" spans="2:10" ht="12.75" customHeight="1" x14ac:dyDescent="0.2">
      <c r="B295" s="289">
        <v>12</v>
      </c>
      <c r="C295" s="284"/>
      <c r="D295" s="289" t="s">
        <v>602</v>
      </c>
      <c r="E295" s="284"/>
      <c r="F295" s="290">
        <v>29.25</v>
      </c>
      <c r="G295" s="284"/>
      <c r="H295" s="291" t="s">
        <v>279</v>
      </c>
      <c r="I295" s="289" t="s">
        <v>369</v>
      </c>
      <c r="J295" s="284"/>
    </row>
    <row r="296" spans="2:10" ht="12.75" customHeight="1" x14ac:dyDescent="0.2">
      <c r="B296" s="289">
        <v>13</v>
      </c>
      <c r="C296" s="284"/>
      <c r="D296" s="289" t="s">
        <v>598</v>
      </c>
      <c r="E296" s="284"/>
      <c r="F296" s="290">
        <v>1340.08</v>
      </c>
      <c r="G296" s="284"/>
      <c r="H296" s="291" t="s">
        <v>382</v>
      </c>
      <c r="I296" s="289" t="s">
        <v>603</v>
      </c>
      <c r="J296" s="284"/>
    </row>
    <row r="297" spans="2:10" ht="12.75" customHeight="1" x14ac:dyDescent="0.2">
      <c r="B297" s="289">
        <v>14</v>
      </c>
      <c r="C297" s="284"/>
      <c r="D297" s="289" t="s">
        <v>592</v>
      </c>
      <c r="E297" s="284"/>
      <c r="F297" s="290">
        <v>1500</v>
      </c>
      <c r="G297" s="284"/>
      <c r="H297" s="291" t="s">
        <v>286</v>
      </c>
      <c r="I297" s="289" t="s">
        <v>593</v>
      </c>
      <c r="J297" s="284"/>
    </row>
    <row r="298" spans="2:10" ht="12.75" customHeight="1" x14ac:dyDescent="0.2">
      <c r="B298" s="289">
        <v>15</v>
      </c>
      <c r="C298" s="284"/>
      <c r="D298" s="289" t="s">
        <v>604</v>
      </c>
      <c r="E298" s="284"/>
      <c r="F298" s="290">
        <v>133.97999999999999</v>
      </c>
      <c r="G298" s="284"/>
      <c r="H298" s="291" t="s">
        <v>305</v>
      </c>
      <c r="I298" s="289" t="s">
        <v>379</v>
      </c>
      <c r="J298" s="284"/>
    </row>
    <row r="299" spans="2:10" ht="12.75" customHeight="1" x14ac:dyDescent="0.2">
      <c r="B299" s="289">
        <v>16</v>
      </c>
      <c r="C299" s="284"/>
      <c r="D299" s="289" t="s">
        <v>598</v>
      </c>
      <c r="E299" s="284"/>
      <c r="F299" s="290">
        <v>177</v>
      </c>
      <c r="G299" s="284"/>
      <c r="H299" s="291" t="s">
        <v>305</v>
      </c>
      <c r="I299" s="289" t="s">
        <v>596</v>
      </c>
      <c r="J299" s="284"/>
    </row>
    <row r="300" spans="2:10" ht="12.75" customHeight="1" x14ac:dyDescent="0.2">
      <c r="B300" s="289">
        <v>17</v>
      </c>
      <c r="C300" s="284"/>
      <c r="D300" s="289" t="s">
        <v>604</v>
      </c>
      <c r="E300" s="284"/>
      <c r="F300" s="290">
        <v>89.32</v>
      </c>
      <c r="G300" s="284"/>
      <c r="H300" s="291" t="s">
        <v>303</v>
      </c>
      <c r="I300" s="289" t="s">
        <v>379</v>
      </c>
      <c r="J300" s="284"/>
    </row>
    <row r="301" spans="2:10" ht="12.75" customHeight="1" x14ac:dyDescent="0.2">
      <c r="B301" s="289">
        <v>18</v>
      </c>
      <c r="C301" s="284"/>
      <c r="D301" s="289" t="s">
        <v>597</v>
      </c>
      <c r="E301" s="284"/>
      <c r="F301" s="290">
        <v>200</v>
      </c>
      <c r="G301" s="284"/>
      <c r="H301" s="291" t="s">
        <v>190</v>
      </c>
      <c r="I301" s="289" t="s">
        <v>591</v>
      </c>
      <c r="J301" s="284"/>
    </row>
    <row r="302" spans="2:10" ht="12.75" customHeight="1" x14ac:dyDescent="0.2">
      <c r="B302" s="289">
        <v>19</v>
      </c>
      <c r="C302" s="284"/>
      <c r="D302" s="289" t="s">
        <v>597</v>
      </c>
      <c r="E302" s="284"/>
      <c r="F302" s="290">
        <v>200</v>
      </c>
      <c r="G302" s="284"/>
      <c r="H302" s="291" t="s">
        <v>426</v>
      </c>
      <c r="I302" s="289" t="s">
        <v>591</v>
      </c>
      <c r="J302" s="284"/>
    </row>
    <row r="303" spans="2:10" ht="12.75" customHeight="1" x14ac:dyDescent="0.2">
      <c r="B303" s="289">
        <v>20</v>
      </c>
      <c r="C303" s="284"/>
      <c r="D303" s="289" t="s">
        <v>597</v>
      </c>
      <c r="E303" s="284"/>
      <c r="F303" s="290">
        <v>200</v>
      </c>
      <c r="G303" s="284"/>
      <c r="H303" s="291" t="s">
        <v>426</v>
      </c>
      <c r="I303" s="289" t="s">
        <v>591</v>
      </c>
      <c r="J303" s="284"/>
    </row>
    <row r="304" spans="2:10" ht="12.75" customHeight="1" x14ac:dyDescent="0.2">
      <c r="B304" s="289">
        <v>21</v>
      </c>
      <c r="C304" s="284"/>
      <c r="D304" s="289" t="s">
        <v>597</v>
      </c>
      <c r="E304" s="284"/>
      <c r="F304" s="290">
        <v>200</v>
      </c>
      <c r="G304" s="284"/>
      <c r="H304" s="291" t="s">
        <v>426</v>
      </c>
      <c r="I304" s="289" t="s">
        <v>591</v>
      </c>
      <c r="J304" s="284"/>
    </row>
    <row r="305" spans="2:10" ht="12.75" customHeight="1" x14ac:dyDescent="0.2">
      <c r="B305" s="289">
        <v>22</v>
      </c>
      <c r="C305" s="284"/>
      <c r="D305" s="289" t="s">
        <v>597</v>
      </c>
      <c r="E305" s="284"/>
      <c r="F305" s="290">
        <v>200</v>
      </c>
      <c r="G305" s="284"/>
      <c r="H305" s="291" t="s">
        <v>279</v>
      </c>
      <c r="I305" s="289" t="s">
        <v>591</v>
      </c>
      <c r="J305" s="284"/>
    </row>
    <row r="306" spans="2:10" ht="12.75" customHeight="1" x14ac:dyDescent="0.2">
      <c r="B306" s="289">
        <v>23</v>
      </c>
      <c r="C306" s="284"/>
      <c r="D306" s="289" t="s">
        <v>598</v>
      </c>
      <c r="E306" s="284"/>
      <c r="F306" s="290">
        <v>293.01</v>
      </c>
      <c r="G306" s="284"/>
      <c r="H306" s="291" t="s">
        <v>171</v>
      </c>
      <c r="I306" s="289" t="s">
        <v>599</v>
      </c>
      <c r="J306" s="284"/>
    </row>
    <row r="307" spans="2:10" x14ac:dyDescent="0.2">
      <c r="B307" s="295"/>
      <c r="C307" s="284"/>
      <c r="D307" s="295"/>
      <c r="E307" s="284"/>
      <c r="F307" s="296">
        <v>9070.2999999999993</v>
      </c>
      <c r="G307" s="284"/>
      <c r="H307" s="297"/>
      <c r="I307" s="295"/>
      <c r="J307" s="284"/>
    </row>
    <row r="308" spans="2:10" ht="45.6" customHeight="1" x14ac:dyDescent="0.2">
      <c r="B308" s="279" t="s">
        <v>380</v>
      </c>
      <c r="C308" s="267"/>
      <c r="D308" s="267"/>
      <c r="E308" s="267"/>
      <c r="F308" s="267"/>
      <c r="G308" s="267"/>
      <c r="H308" s="267"/>
      <c r="I308" s="267"/>
      <c r="J308" s="267"/>
    </row>
    <row r="309" spans="2:10" ht="12.75" customHeight="1" x14ac:dyDescent="0.2">
      <c r="B309" s="283" t="s">
        <v>160</v>
      </c>
      <c r="C309" s="284"/>
      <c r="D309" s="283" t="s">
        <v>161</v>
      </c>
      <c r="E309" s="284"/>
      <c r="F309" s="283" t="s">
        <v>162</v>
      </c>
      <c r="G309" s="284"/>
      <c r="H309" s="285" t="s">
        <v>163</v>
      </c>
      <c r="I309" s="283" t="s">
        <v>164</v>
      </c>
      <c r="J309" s="284"/>
    </row>
    <row r="310" spans="2:10" ht="12.75" customHeight="1" x14ac:dyDescent="0.2">
      <c r="B310" s="289">
        <v>1</v>
      </c>
      <c r="C310" s="284"/>
      <c r="D310" s="289" t="s">
        <v>381</v>
      </c>
      <c r="E310" s="284"/>
      <c r="F310" s="290">
        <v>6751.14</v>
      </c>
      <c r="G310" s="284"/>
      <c r="H310" s="291" t="s">
        <v>382</v>
      </c>
      <c r="I310" s="289" t="s">
        <v>383</v>
      </c>
      <c r="J310" s="284"/>
    </row>
    <row r="311" spans="2:10" x14ac:dyDescent="0.2">
      <c r="B311" s="295"/>
      <c r="C311" s="284"/>
      <c r="D311" s="295"/>
      <c r="E311" s="284"/>
      <c r="F311" s="296">
        <v>6751.14</v>
      </c>
      <c r="G311" s="284"/>
      <c r="H311" s="297"/>
      <c r="I311" s="295"/>
      <c r="J311" s="284"/>
    </row>
    <row r="312" spans="2:10" ht="45.6" customHeight="1" x14ac:dyDescent="0.2">
      <c r="B312" s="279" t="s">
        <v>605</v>
      </c>
      <c r="C312" s="267"/>
      <c r="D312" s="267"/>
      <c r="E312" s="267"/>
      <c r="F312" s="267"/>
      <c r="G312" s="267"/>
      <c r="H312" s="267"/>
      <c r="I312" s="267"/>
      <c r="J312" s="267"/>
    </row>
    <row r="313" spans="2:10" ht="12.75" customHeight="1" x14ac:dyDescent="0.2">
      <c r="B313" s="283" t="s">
        <v>160</v>
      </c>
      <c r="C313" s="284"/>
      <c r="D313" s="283" t="s">
        <v>161</v>
      </c>
      <c r="E313" s="284"/>
      <c r="F313" s="283" t="s">
        <v>162</v>
      </c>
      <c r="G313" s="284"/>
      <c r="H313" s="285" t="s">
        <v>163</v>
      </c>
      <c r="I313" s="283" t="s">
        <v>164</v>
      </c>
      <c r="J313" s="284"/>
    </row>
    <row r="314" spans="2:10" ht="12.75" customHeight="1" x14ac:dyDescent="0.2">
      <c r="B314" s="289">
        <v>1</v>
      </c>
      <c r="C314" s="284"/>
      <c r="D314" s="289" t="s">
        <v>606</v>
      </c>
      <c r="E314" s="284"/>
      <c r="F314" s="290">
        <v>2458</v>
      </c>
      <c r="G314" s="284"/>
      <c r="H314" s="291" t="s">
        <v>302</v>
      </c>
      <c r="I314" s="289" t="s">
        <v>607</v>
      </c>
      <c r="J314" s="284"/>
    </row>
    <row r="315" spans="2:10" ht="12.75" customHeight="1" x14ac:dyDescent="0.2">
      <c r="B315" s="289">
        <v>2</v>
      </c>
      <c r="C315" s="284"/>
      <c r="D315" s="289" t="s">
        <v>608</v>
      </c>
      <c r="E315" s="284"/>
      <c r="F315" s="290">
        <v>570.5</v>
      </c>
      <c r="G315" s="284"/>
      <c r="H315" s="291" t="s">
        <v>312</v>
      </c>
      <c r="I315" s="289" t="s">
        <v>609</v>
      </c>
      <c r="J315" s="284"/>
    </row>
    <row r="316" spans="2:10" ht="12.75" customHeight="1" x14ac:dyDescent="0.2">
      <c r="B316" s="289">
        <v>3</v>
      </c>
      <c r="C316" s="284"/>
      <c r="D316" s="289" t="s">
        <v>610</v>
      </c>
      <c r="E316" s="284"/>
      <c r="F316" s="290">
        <v>7653.15</v>
      </c>
      <c r="G316" s="284"/>
      <c r="H316" s="291" t="s">
        <v>426</v>
      </c>
      <c r="I316" s="289" t="s">
        <v>611</v>
      </c>
      <c r="J316" s="284"/>
    </row>
    <row r="317" spans="2:10" ht="12.75" customHeight="1" x14ac:dyDescent="0.2">
      <c r="B317" s="289">
        <v>4</v>
      </c>
      <c r="C317" s="284"/>
      <c r="D317" s="289" t="s">
        <v>608</v>
      </c>
      <c r="E317" s="284"/>
      <c r="F317" s="290">
        <v>1825</v>
      </c>
      <c r="G317" s="284"/>
      <c r="H317" s="291" t="s">
        <v>192</v>
      </c>
      <c r="I317" s="289" t="s">
        <v>612</v>
      </c>
      <c r="J317" s="284"/>
    </row>
    <row r="318" spans="2:10" ht="12.75" customHeight="1" x14ac:dyDescent="0.2">
      <c r="B318" s="289">
        <v>5</v>
      </c>
      <c r="C318" s="284"/>
      <c r="D318" s="289" t="s">
        <v>613</v>
      </c>
      <c r="E318" s="284"/>
      <c r="F318" s="290">
        <v>938</v>
      </c>
      <c r="G318" s="284"/>
      <c r="H318" s="291" t="s">
        <v>198</v>
      </c>
      <c r="I318" s="289" t="s">
        <v>614</v>
      </c>
      <c r="J318" s="284"/>
    </row>
    <row r="319" spans="2:10" ht="12.75" customHeight="1" x14ac:dyDescent="0.2">
      <c r="B319" s="289">
        <v>6</v>
      </c>
      <c r="C319" s="284"/>
      <c r="D319" s="289" t="s">
        <v>615</v>
      </c>
      <c r="E319" s="284"/>
      <c r="F319" s="290">
        <v>825</v>
      </c>
      <c r="G319" s="284"/>
      <c r="H319" s="291" t="s">
        <v>305</v>
      </c>
      <c r="I319" s="289" t="s">
        <v>616</v>
      </c>
      <c r="J319" s="284"/>
    </row>
    <row r="320" spans="2:10" ht="12.75" customHeight="1" x14ac:dyDescent="0.2">
      <c r="B320" s="289">
        <v>7</v>
      </c>
      <c r="C320" s="284"/>
      <c r="D320" s="289" t="s">
        <v>608</v>
      </c>
      <c r="E320" s="284"/>
      <c r="F320" s="290">
        <v>2975</v>
      </c>
      <c r="G320" s="284"/>
      <c r="H320" s="291" t="s">
        <v>461</v>
      </c>
      <c r="I320" s="289" t="s">
        <v>609</v>
      </c>
      <c r="J320" s="284"/>
    </row>
    <row r="321" spans="2:10" ht="12.75" customHeight="1" x14ac:dyDescent="0.2">
      <c r="B321" s="289">
        <v>8</v>
      </c>
      <c r="C321" s="284"/>
      <c r="D321" s="289" t="s">
        <v>617</v>
      </c>
      <c r="E321" s="284"/>
      <c r="F321" s="290">
        <v>278.3</v>
      </c>
      <c r="G321" s="284"/>
      <c r="H321" s="291" t="s">
        <v>579</v>
      </c>
      <c r="I321" s="289" t="s">
        <v>618</v>
      </c>
      <c r="J321" s="284"/>
    </row>
    <row r="322" spans="2:10" ht="12.75" customHeight="1" x14ac:dyDescent="0.2">
      <c r="B322" s="289">
        <v>9</v>
      </c>
      <c r="C322" s="284"/>
      <c r="D322" s="289" t="s">
        <v>608</v>
      </c>
      <c r="E322" s="284"/>
      <c r="F322" s="290">
        <v>9.6999999999999993</v>
      </c>
      <c r="G322" s="284"/>
      <c r="H322" s="291" t="s">
        <v>195</v>
      </c>
      <c r="I322" s="289" t="s">
        <v>619</v>
      </c>
      <c r="J322" s="284"/>
    </row>
    <row r="323" spans="2:10" ht="12.75" customHeight="1" x14ac:dyDescent="0.2">
      <c r="B323" s="289">
        <v>10</v>
      </c>
      <c r="C323" s="284"/>
      <c r="D323" s="289" t="s">
        <v>620</v>
      </c>
      <c r="E323" s="284"/>
      <c r="F323" s="290">
        <v>1551.44</v>
      </c>
      <c r="G323" s="284"/>
      <c r="H323" s="291" t="s">
        <v>584</v>
      </c>
      <c r="I323" s="289" t="s">
        <v>599</v>
      </c>
      <c r="J323" s="284"/>
    </row>
    <row r="324" spans="2:10" ht="12.75" customHeight="1" x14ac:dyDescent="0.2">
      <c r="B324" s="289">
        <v>11</v>
      </c>
      <c r="C324" s="284"/>
      <c r="D324" s="289" t="s">
        <v>608</v>
      </c>
      <c r="E324" s="284"/>
      <c r="F324" s="290">
        <v>1364.65</v>
      </c>
      <c r="G324" s="284"/>
      <c r="H324" s="291" t="s">
        <v>195</v>
      </c>
      <c r="I324" s="289" t="s">
        <v>621</v>
      </c>
      <c r="J324" s="284"/>
    </row>
    <row r="325" spans="2:10" ht="12.75" customHeight="1" x14ac:dyDescent="0.2">
      <c r="B325" s="289">
        <v>12</v>
      </c>
      <c r="C325" s="284"/>
      <c r="D325" s="289" t="s">
        <v>622</v>
      </c>
      <c r="E325" s="284"/>
      <c r="F325" s="290">
        <v>555.5</v>
      </c>
      <c r="G325" s="284"/>
      <c r="H325" s="291" t="s">
        <v>623</v>
      </c>
      <c r="I325" s="289" t="s">
        <v>618</v>
      </c>
      <c r="J325" s="284"/>
    </row>
    <row r="326" spans="2:10" ht="12.75" customHeight="1" x14ac:dyDescent="0.2">
      <c r="B326" s="289">
        <v>13</v>
      </c>
      <c r="C326" s="284"/>
      <c r="D326" s="289" t="s">
        <v>624</v>
      </c>
      <c r="E326" s="284"/>
      <c r="F326" s="290">
        <v>3008</v>
      </c>
      <c r="G326" s="284"/>
      <c r="H326" s="291" t="s">
        <v>296</v>
      </c>
      <c r="I326" s="289" t="s">
        <v>625</v>
      </c>
      <c r="J326" s="284"/>
    </row>
    <row r="327" spans="2:10" ht="12.75" customHeight="1" x14ac:dyDescent="0.2">
      <c r="B327" s="289">
        <v>14</v>
      </c>
      <c r="C327" s="284"/>
      <c r="D327" s="289" t="s">
        <v>617</v>
      </c>
      <c r="E327" s="284"/>
      <c r="F327" s="290">
        <v>528.70000000000005</v>
      </c>
      <c r="G327" s="284"/>
      <c r="H327" s="291" t="s">
        <v>186</v>
      </c>
      <c r="I327" s="289" t="s">
        <v>618</v>
      </c>
      <c r="J327" s="284"/>
    </row>
    <row r="328" spans="2:10" ht="12.75" customHeight="1" x14ac:dyDescent="0.2">
      <c r="B328" s="289">
        <v>15</v>
      </c>
      <c r="C328" s="284"/>
      <c r="D328" s="289" t="s">
        <v>626</v>
      </c>
      <c r="E328" s="284"/>
      <c r="F328" s="290">
        <v>2198</v>
      </c>
      <c r="G328" s="284"/>
      <c r="H328" s="291" t="s">
        <v>295</v>
      </c>
      <c r="I328" s="289" t="s">
        <v>627</v>
      </c>
      <c r="J328" s="284"/>
    </row>
    <row r="329" spans="2:10" ht="12.75" customHeight="1" x14ac:dyDescent="0.2">
      <c r="B329" s="289">
        <v>16</v>
      </c>
      <c r="C329" s="284"/>
      <c r="D329" s="289" t="s">
        <v>608</v>
      </c>
      <c r="E329" s="284"/>
      <c r="F329" s="290">
        <v>166.9</v>
      </c>
      <c r="G329" s="284"/>
      <c r="H329" s="291" t="s">
        <v>302</v>
      </c>
      <c r="I329" s="289" t="s">
        <v>628</v>
      </c>
      <c r="J329" s="284"/>
    </row>
    <row r="330" spans="2:10" ht="12.75" customHeight="1" x14ac:dyDescent="0.2">
      <c r="B330" s="289">
        <v>17</v>
      </c>
      <c r="C330" s="284"/>
      <c r="D330" s="289" t="s">
        <v>608</v>
      </c>
      <c r="E330" s="284"/>
      <c r="F330" s="290">
        <v>2975</v>
      </c>
      <c r="G330" s="284"/>
      <c r="H330" s="291" t="s">
        <v>286</v>
      </c>
      <c r="I330" s="289" t="s">
        <v>609</v>
      </c>
      <c r="J330" s="284"/>
    </row>
    <row r="331" spans="2:10" ht="12.75" customHeight="1" x14ac:dyDescent="0.2">
      <c r="B331" s="289">
        <v>18</v>
      </c>
      <c r="C331" s="284"/>
      <c r="D331" s="289" t="s">
        <v>629</v>
      </c>
      <c r="E331" s="284"/>
      <c r="F331" s="290">
        <v>33.200000000000003</v>
      </c>
      <c r="G331" s="284"/>
      <c r="H331" s="291" t="s">
        <v>302</v>
      </c>
      <c r="I331" s="289" t="s">
        <v>621</v>
      </c>
      <c r="J331" s="284"/>
    </row>
    <row r="332" spans="2:10" ht="12.75" customHeight="1" x14ac:dyDescent="0.2">
      <c r="B332" s="289">
        <v>19</v>
      </c>
      <c r="C332" s="284"/>
      <c r="D332" s="289" t="s">
        <v>630</v>
      </c>
      <c r="E332" s="284"/>
      <c r="F332" s="290">
        <v>319.97000000000003</v>
      </c>
      <c r="G332" s="284"/>
      <c r="H332" s="291" t="s">
        <v>305</v>
      </c>
      <c r="I332" s="289" t="s">
        <v>631</v>
      </c>
      <c r="J332" s="284"/>
    </row>
    <row r="333" spans="2:10" ht="12.75" customHeight="1" x14ac:dyDescent="0.2">
      <c r="B333" s="289">
        <v>20</v>
      </c>
      <c r="C333" s="284"/>
      <c r="D333" s="289" t="s">
        <v>630</v>
      </c>
      <c r="E333" s="284"/>
      <c r="F333" s="290">
        <v>59.99</v>
      </c>
      <c r="G333" s="284"/>
      <c r="H333" s="291" t="s">
        <v>303</v>
      </c>
      <c r="I333" s="289" t="s">
        <v>631</v>
      </c>
      <c r="J333" s="284"/>
    </row>
    <row r="334" spans="2:10" ht="12.75" customHeight="1" x14ac:dyDescent="0.2">
      <c r="B334" s="289">
        <v>21</v>
      </c>
      <c r="C334" s="284"/>
      <c r="D334" s="289" t="s">
        <v>622</v>
      </c>
      <c r="E334" s="284"/>
      <c r="F334" s="290">
        <v>362</v>
      </c>
      <c r="G334" s="284"/>
      <c r="H334" s="291" t="s">
        <v>426</v>
      </c>
      <c r="I334" s="289" t="s">
        <v>618</v>
      </c>
      <c r="J334" s="284"/>
    </row>
    <row r="335" spans="2:10" ht="12.75" customHeight="1" x14ac:dyDescent="0.2">
      <c r="B335" s="289">
        <v>22</v>
      </c>
      <c r="C335" s="284"/>
      <c r="D335" s="289" t="s">
        <v>608</v>
      </c>
      <c r="E335" s="284"/>
      <c r="F335" s="290">
        <v>1102.75</v>
      </c>
      <c r="G335" s="284"/>
      <c r="H335" s="291" t="s">
        <v>312</v>
      </c>
      <c r="I335" s="289" t="s">
        <v>632</v>
      </c>
      <c r="J335" s="284"/>
    </row>
    <row r="336" spans="2:10" ht="12.75" customHeight="1" x14ac:dyDescent="0.2">
      <c r="B336" s="289">
        <v>23</v>
      </c>
      <c r="C336" s="284"/>
      <c r="D336" s="289" t="s">
        <v>620</v>
      </c>
      <c r="E336" s="284"/>
      <c r="F336" s="290">
        <v>615.9</v>
      </c>
      <c r="G336" s="284"/>
      <c r="H336" s="291" t="s">
        <v>171</v>
      </c>
      <c r="I336" s="289" t="s">
        <v>599</v>
      </c>
      <c r="J336" s="284"/>
    </row>
    <row r="337" spans="2:10" x14ac:dyDescent="0.2">
      <c r="B337" s="295"/>
      <c r="C337" s="284"/>
      <c r="D337" s="295"/>
      <c r="E337" s="284"/>
      <c r="F337" s="296">
        <v>32374.650000000009</v>
      </c>
      <c r="G337" s="284"/>
      <c r="H337" s="297"/>
      <c r="I337" s="295"/>
      <c r="J337" s="284"/>
    </row>
    <row r="338" spans="2:10" ht="45.6" customHeight="1" x14ac:dyDescent="0.2">
      <c r="B338" s="279" t="s">
        <v>633</v>
      </c>
      <c r="C338" s="267"/>
      <c r="D338" s="267"/>
      <c r="E338" s="267"/>
      <c r="F338" s="267"/>
      <c r="G338" s="267"/>
      <c r="H338" s="267"/>
      <c r="I338" s="267"/>
      <c r="J338" s="267"/>
    </row>
    <row r="339" spans="2:10" ht="12.75" customHeight="1" x14ac:dyDescent="0.2">
      <c r="B339" s="283" t="s">
        <v>160</v>
      </c>
      <c r="C339" s="284"/>
      <c r="D339" s="283" t="s">
        <v>161</v>
      </c>
      <c r="E339" s="284"/>
      <c r="F339" s="283" t="s">
        <v>162</v>
      </c>
      <c r="G339" s="284"/>
      <c r="H339" s="285" t="s">
        <v>163</v>
      </c>
      <c r="I339" s="283" t="s">
        <v>164</v>
      </c>
      <c r="J339" s="284"/>
    </row>
    <row r="340" spans="2:10" ht="12.75" customHeight="1" x14ac:dyDescent="0.2">
      <c r="B340" s="289">
        <v>1</v>
      </c>
      <c r="C340" s="284"/>
      <c r="D340" s="289" t="s">
        <v>634</v>
      </c>
      <c r="E340" s="284"/>
      <c r="F340" s="290">
        <v>9252.9599999999991</v>
      </c>
      <c r="G340" s="284"/>
      <c r="H340" s="291" t="s">
        <v>190</v>
      </c>
      <c r="I340" s="289" t="s">
        <v>389</v>
      </c>
      <c r="J340" s="284"/>
    </row>
    <row r="341" spans="2:10" x14ac:dyDescent="0.2">
      <c r="B341" s="295"/>
      <c r="C341" s="284"/>
      <c r="D341" s="295"/>
      <c r="E341" s="284"/>
      <c r="F341" s="296">
        <v>9252.9599999999991</v>
      </c>
      <c r="G341" s="284"/>
      <c r="H341" s="297"/>
      <c r="I341" s="295"/>
      <c r="J341" s="284"/>
    </row>
    <row r="342" spans="2:10" ht="45.6" customHeight="1" x14ac:dyDescent="0.2">
      <c r="B342" s="279" t="s">
        <v>635</v>
      </c>
      <c r="C342" s="267"/>
      <c r="D342" s="267"/>
      <c r="E342" s="267"/>
      <c r="F342" s="267"/>
      <c r="G342" s="267"/>
      <c r="H342" s="267"/>
      <c r="I342" s="267"/>
      <c r="J342" s="267"/>
    </row>
    <row r="343" spans="2:10" ht="12.75" customHeight="1" x14ac:dyDescent="0.2">
      <c r="B343" s="283" t="s">
        <v>160</v>
      </c>
      <c r="C343" s="284"/>
      <c r="D343" s="283" t="s">
        <v>161</v>
      </c>
      <c r="E343" s="284"/>
      <c r="F343" s="283" t="s">
        <v>162</v>
      </c>
      <c r="G343" s="284"/>
      <c r="H343" s="285" t="s">
        <v>163</v>
      </c>
      <c r="I343" s="283" t="s">
        <v>164</v>
      </c>
      <c r="J343" s="284"/>
    </row>
    <row r="344" spans="2:10" ht="12.75" customHeight="1" x14ac:dyDescent="0.2">
      <c r="B344" s="289">
        <v>1</v>
      </c>
      <c r="C344" s="284"/>
      <c r="D344" s="289" t="s">
        <v>636</v>
      </c>
      <c r="E344" s="284"/>
      <c r="F344" s="290">
        <v>3896.27</v>
      </c>
      <c r="G344" s="284"/>
      <c r="H344" s="291" t="s">
        <v>229</v>
      </c>
      <c r="I344" s="289" t="s">
        <v>389</v>
      </c>
      <c r="J344" s="284"/>
    </row>
    <row r="345" spans="2:10" ht="12.75" customHeight="1" x14ac:dyDescent="0.2">
      <c r="B345" s="289">
        <v>2</v>
      </c>
      <c r="C345" s="284"/>
      <c r="D345" s="289" t="s">
        <v>636</v>
      </c>
      <c r="E345" s="284"/>
      <c r="F345" s="290">
        <v>5276.45</v>
      </c>
      <c r="G345" s="284"/>
      <c r="H345" s="291" t="s">
        <v>397</v>
      </c>
      <c r="I345" s="289" t="s">
        <v>389</v>
      </c>
      <c r="J345" s="284"/>
    </row>
    <row r="346" spans="2:10" ht="12.75" customHeight="1" x14ac:dyDescent="0.2">
      <c r="B346" s="289">
        <v>3</v>
      </c>
      <c r="C346" s="284"/>
      <c r="D346" s="289" t="s">
        <v>636</v>
      </c>
      <c r="E346" s="284"/>
      <c r="F346" s="290">
        <v>209.86</v>
      </c>
      <c r="G346" s="284"/>
      <c r="H346" s="291" t="s">
        <v>579</v>
      </c>
      <c r="I346" s="289" t="s">
        <v>389</v>
      </c>
      <c r="J346" s="284"/>
    </row>
    <row r="347" spans="2:10" ht="12.75" customHeight="1" x14ac:dyDescent="0.2">
      <c r="B347" s="289">
        <v>4</v>
      </c>
      <c r="C347" s="284"/>
      <c r="D347" s="289" t="s">
        <v>636</v>
      </c>
      <c r="E347" s="284"/>
      <c r="F347" s="290">
        <v>152.66</v>
      </c>
      <c r="G347" s="284"/>
      <c r="H347" s="291" t="s">
        <v>231</v>
      </c>
      <c r="I347" s="289" t="s">
        <v>389</v>
      </c>
      <c r="J347" s="284"/>
    </row>
    <row r="348" spans="2:10" ht="12.75" customHeight="1" x14ac:dyDescent="0.2">
      <c r="B348" s="289">
        <v>5</v>
      </c>
      <c r="C348" s="284"/>
      <c r="D348" s="289" t="s">
        <v>636</v>
      </c>
      <c r="E348" s="284"/>
      <c r="F348" s="290">
        <v>5590.36</v>
      </c>
      <c r="G348" s="284"/>
      <c r="H348" s="291" t="s">
        <v>231</v>
      </c>
      <c r="I348" s="289" t="s">
        <v>389</v>
      </c>
      <c r="J348" s="284"/>
    </row>
    <row r="349" spans="2:10" ht="12.75" customHeight="1" x14ac:dyDescent="0.2">
      <c r="B349" s="289">
        <v>6</v>
      </c>
      <c r="C349" s="284"/>
      <c r="D349" s="289" t="s">
        <v>636</v>
      </c>
      <c r="E349" s="284"/>
      <c r="F349" s="290">
        <v>225.14</v>
      </c>
      <c r="G349" s="284"/>
      <c r="H349" s="291" t="s">
        <v>579</v>
      </c>
      <c r="I349" s="289" t="s">
        <v>389</v>
      </c>
      <c r="J349" s="284"/>
    </row>
    <row r="350" spans="2:10" ht="12.75" customHeight="1" x14ac:dyDescent="0.2">
      <c r="B350" s="289">
        <v>7</v>
      </c>
      <c r="C350" s="284"/>
      <c r="D350" s="289" t="s">
        <v>636</v>
      </c>
      <c r="E350" s="284"/>
      <c r="F350" s="290">
        <v>6860.03</v>
      </c>
      <c r="G350" s="284"/>
      <c r="H350" s="291" t="s">
        <v>295</v>
      </c>
      <c r="I350" s="289" t="s">
        <v>389</v>
      </c>
      <c r="J350" s="284"/>
    </row>
    <row r="351" spans="2:10" ht="12.75" customHeight="1" x14ac:dyDescent="0.2">
      <c r="B351" s="289">
        <v>8</v>
      </c>
      <c r="C351" s="284"/>
      <c r="D351" s="289" t="s">
        <v>636</v>
      </c>
      <c r="E351" s="284"/>
      <c r="F351" s="290">
        <v>147.69</v>
      </c>
      <c r="G351" s="284"/>
      <c r="H351" s="291" t="s">
        <v>192</v>
      </c>
      <c r="I351" s="289" t="s">
        <v>389</v>
      </c>
      <c r="J351" s="284"/>
    </row>
    <row r="352" spans="2:10" ht="12.75" customHeight="1" x14ac:dyDescent="0.2">
      <c r="B352" s="289">
        <v>9</v>
      </c>
      <c r="C352" s="284"/>
      <c r="D352" s="289" t="s">
        <v>636</v>
      </c>
      <c r="E352" s="284"/>
      <c r="F352" s="290">
        <v>1685.6</v>
      </c>
      <c r="G352" s="284"/>
      <c r="H352" s="291" t="s">
        <v>311</v>
      </c>
      <c r="I352" s="289" t="s">
        <v>389</v>
      </c>
      <c r="J352" s="284"/>
    </row>
    <row r="353" spans="2:10" ht="12.75" customHeight="1" x14ac:dyDescent="0.2">
      <c r="B353" s="289">
        <v>10</v>
      </c>
      <c r="C353" s="284"/>
      <c r="D353" s="289" t="s">
        <v>636</v>
      </c>
      <c r="E353" s="284"/>
      <c r="F353" s="290">
        <v>4699.28</v>
      </c>
      <c r="G353" s="284"/>
      <c r="H353" s="291" t="s">
        <v>312</v>
      </c>
      <c r="I353" s="289" t="s">
        <v>389</v>
      </c>
      <c r="J353" s="284"/>
    </row>
    <row r="354" spans="2:10" ht="12.75" customHeight="1" x14ac:dyDescent="0.2">
      <c r="B354" s="289">
        <v>11</v>
      </c>
      <c r="C354" s="284"/>
      <c r="D354" s="289" t="s">
        <v>636</v>
      </c>
      <c r="E354" s="284"/>
      <c r="F354" s="290">
        <v>157.38</v>
      </c>
      <c r="G354" s="284"/>
      <c r="H354" s="291" t="s">
        <v>191</v>
      </c>
      <c r="I354" s="289" t="s">
        <v>389</v>
      </c>
      <c r="J354" s="284"/>
    </row>
    <row r="355" spans="2:10" x14ac:dyDescent="0.2">
      <c r="B355" s="295"/>
      <c r="C355" s="284"/>
      <c r="D355" s="295"/>
      <c r="E355" s="284"/>
      <c r="F355" s="296">
        <v>28900.719999999994</v>
      </c>
      <c r="G355" s="284"/>
      <c r="H355" s="297"/>
      <c r="I355" s="295"/>
      <c r="J355" s="284"/>
    </row>
    <row r="356" spans="2:10" ht="45.6" customHeight="1" x14ac:dyDescent="0.2">
      <c r="B356" s="279" t="s">
        <v>637</v>
      </c>
      <c r="C356" s="267"/>
      <c r="D356" s="267"/>
      <c r="E356" s="267"/>
      <c r="F356" s="267"/>
      <c r="G356" s="267"/>
      <c r="H356" s="267"/>
      <c r="I356" s="267"/>
      <c r="J356" s="267"/>
    </row>
    <row r="357" spans="2:10" ht="12.75" customHeight="1" x14ac:dyDescent="0.2">
      <c r="B357" s="283" t="s">
        <v>160</v>
      </c>
      <c r="C357" s="284"/>
      <c r="D357" s="283" t="s">
        <v>161</v>
      </c>
      <c r="E357" s="284"/>
      <c r="F357" s="283" t="s">
        <v>162</v>
      </c>
      <c r="G357" s="284"/>
      <c r="H357" s="285" t="s">
        <v>163</v>
      </c>
      <c r="I357" s="283" t="s">
        <v>164</v>
      </c>
      <c r="J357" s="284"/>
    </row>
    <row r="358" spans="2:10" ht="12.75" customHeight="1" x14ac:dyDescent="0.2">
      <c r="B358" s="289">
        <v>1</v>
      </c>
      <c r="C358" s="284"/>
      <c r="D358" s="289" t="s">
        <v>638</v>
      </c>
      <c r="E358" s="284"/>
      <c r="F358" s="290">
        <v>10</v>
      </c>
      <c r="G358" s="284"/>
      <c r="H358" s="291" t="s">
        <v>259</v>
      </c>
      <c r="I358" s="289" t="s">
        <v>371</v>
      </c>
      <c r="J358" s="284"/>
    </row>
    <row r="359" spans="2:10" ht="12.75" customHeight="1" x14ac:dyDescent="0.2">
      <c r="B359" s="289">
        <v>2</v>
      </c>
      <c r="C359" s="284"/>
      <c r="D359" s="289" t="s">
        <v>638</v>
      </c>
      <c r="E359" s="284"/>
      <c r="F359" s="290">
        <v>25</v>
      </c>
      <c r="G359" s="284"/>
      <c r="H359" s="291" t="s">
        <v>259</v>
      </c>
      <c r="I359" s="289" t="s">
        <v>371</v>
      </c>
      <c r="J359" s="284"/>
    </row>
    <row r="360" spans="2:10" ht="12.75" customHeight="1" x14ac:dyDescent="0.2">
      <c r="B360" s="289">
        <v>3</v>
      </c>
      <c r="C360" s="284"/>
      <c r="D360" s="289" t="s">
        <v>638</v>
      </c>
      <c r="E360" s="284"/>
      <c r="F360" s="290">
        <v>40</v>
      </c>
      <c r="G360" s="284"/>
      <c r="H360" s="291" t="s">
        <v>259</v>
      </c>
      <c r="I360" s="289" t="s">
        <v>371</v>
      </c>
      <c r="J360" s="284"/>
    </row>
    <row r="361" spans="2:10" ht="12.75" customHeight="1" x14ac:dyDescent="0.2">
      <c r="B361" s="289">
        <v>4</v>
      </c>
      <c r="C361" s="284"/>
      <c r="D361" s="289" t="s">
        <v>638</v>
      </c>
      <c r="E361" s="284"/>
      <c r="F361" s="290">
        <v>25</v>
      </c>
      <c r="G361" s="284"/>
      <c r="H361" s="291" t="s">
        <v>639</v>
      </c>
      <c r="I361" s="289" t="s">
        <v>371</v>
      </c>
      <c r="J361" s="284"/>
    </row>
    <row r="362" spans="2:10" ht="12.75" customHeight="1" x14ac:dyDescent="0.2">
      <c r="B362" s="289">
        <v>5</v>
      </c>
      <c r="C362" s="284"/>
      <c r="D362" s="289" t="s">
        <v>638</v>
      </c>
      <c r="E362" s="284"/>
      <c r="F362" s="290">
        <v>40</v>
      </c>
      <c r="G362" s="284"/>
      <c r="H362" s="291" t="s">
        <v>639</v>
      </c>
      <c r="I362" s="289" t="s">
        <v>371</v>
      </c>
      <c r="J362" s="284"/>
    </row>
    <row r="363" spans="2:10" ht="12.75" customHeight="1" x14ac:dyDescent="0.2">
      <c r="B363" s="289">
        <v>6</v>
      </c>
      <c r="C363" s="284"/>
      <c r="D363" s="289" t="s">
        <v>638</v>
      </c>
      <c r="E363" s="284"/>
      <c r="F363" s="290">
        <v>10</v>
      </c>
      <c r="G363" s="284"/>
      <c r="H363" s="291" t="s">
        <v>639</v>
      </c>
      <c r="I363" s="289" t="s">
        <v>371</v>
      </c>
      <c r="J363" s="284"/>
    </row>
    <row r="364" spans="2:10" ht="12.75" customHeight="1" x14ac:dyDescent="0.2">
      <c r="B364" s="289">
        <v>7</v>
      </c>
      <c r="C364" s="284"/>
      <c r="D364" s="289" t="s">
        <v>638</v>
      </c>
      <c r="E364" s="284"/>
      <c r="F364" s="290">
        <v>25</v>
      </c>
      <c r="G364" s="284"/>
      <c r="H364" s="291" t="s">
        <v>639</v>
      </c>
      <c r="I364" s="289" t="s">
        <v>371</v>
      </c>
      <c r="J364" s="284"/>
    </row>
    <row r="365" spans="2:10" ht="12.75" customHeight="1" x14ac:dyDescent="0.2">
      <c r="B365" s="289">
        <v>8</v>
      </c>
      <c r="C365" s="284"/>
      <c r="D365" s="289" t="s">
        <v>638</v>
      </c>
      <c r="E365" s="284"/>
      <c r="F365" s="290">
        <v>40</v>
      </c>
      <c r="G365" s="284"/>
      <c r="H365" s="291" t="s">
        <v>639</v>
      </c>
      <c r="I365" s="289" t="s">
        <v>371</v>
      </c>
      <c r="J365" s="284"/>
    </row>
    <row r="366" spans="2:10" ht="12.75" customHeight="1" x14ac:dyDescent="0.2">
      <c r="B366" s="289">
        <v>9</v>
      </c>
      <c r="C366" s="284"/>
      <c r="D366" s="289" t="s">
        <v>638</v>
      </c>
      <c r="E366" s="284"/>
      <c r="F366" s="290">
        <v>25</v>
      </c>
      <c r="G366" s="284"/>
      <c r="H366" s="291" t="s">
        <v>639</v>
      </c>
      <c r="I366" s="289" t="s">
        <v>371</v>
      </c>
      <c r="J366" s="284"/>
    </row>
    <row r="367" spans="2:10" ht="12.75" customHeight="1" x14ac:dyDescent="0.2">
      <c r="B367" s="289">
        <v>10</v>
      </c>
      <c r="C367" s="284"/>
      <c r="D367" s="289" t="s">
        <v>638</v>
      </c>
      <c r="E367" s="284"/>
      <c r="F367" s="290">
        <v>40</v>
      </c>
      <c r="G367" s="284"/>
      <c r="H367" s="291" t="s">
        <v>639</v>
      </c>
      <c r="I367" s="289" t="s">
        <v>371</v>
      </c>
      <c r="J367" s="284"/>
    </row>
    <row r="368" spans="2:10" ht="12.75" customHeight="1" x14ac:dyDescent="0.2">
      <c r="B368" s="289">
        <v>11</v>
      </c>
      <c r="C368" s="284"/>
      <c r="D368" s="289" t="s">
        <v>638</v>
      </c>
      <c r="E368" s="284"/>
      <c r="F368" s="290">
        <v>10</v>
      </c>
      <c r="G368" s="284"/>
      <c r="H368" s="291" t="s">
        <v>639</v>
      </c>
      <c r="I368" s="289" t="s">
        <v>371</v>
      </c>
      <c r="J368" s="284"/>
    </row>
    <row r="369" spans="2:10" ht="12.75" customHeight="1" x14ac:dyDescent="0.2">
      <c r="B369" s="289">
        <v>12</v>
      </c>
      <c r="C369" s="284"/>
      <c r="D369" s="289" t="s">
        <v>638</v>
      </c>
      <c r="E369" s="284"/>
      <c r="F369" s="290">
        <v>40</v>
      </c>
      <c r="G369" s="284"/>
      <c r="H369" s="291" t="s">
        <v>639</v>
      </c>
      <c r="I369" s="289" t="s">
        <v>371</v>
      </c>
      <c r="J369" s="284"/>
    </row>
    <row r="370" spans="2:10" ht="12.75" customHeight="1" x14ac:dyDescent="0.2">
      <c r="B370" s="289">
        <v>13</v>
      </c>
      <c r="C370" s="284"/>
      <c r="D370" s="289" t="s">
        <v>638</v>
      </c>
      <c r="E370" s="284"/>
      <c r="F370" s="290">
        <v>25</v>
      </c>
      <c r="G370" s="284"/>
      <c r="H370" s="291" t="s">
        <v>333</v>
      </c>
      <c r="I370" s="289" t="s">
        <v>371</v>
      </c>
      <c r="J370" s="284"/>
    </row>
    <row r="371" spans="2:10" ht="12.75" customHeight="1" x14ac:dyDescent="0.2">
      <c r="B371" s="289">
        <v>14</v>
      </c>
      <c r="C371" s="284"/>
      <c r="D371" s="289" t="s">
        <v>638</v>
      </c>
      <c r="E371" s="284"/>
      <c r="F371" s="290">
        <v>10</v>
      </c>
      <c r="G371" s="284"/>
      <c r="H371" s="291" t="s">
        <v>333</v>
      </c>
      <c r="I371" s="289" t="s">
        <v>371</v>
      </c>
      <c r="J371" s="284"/>
    </row>
    <row r="372" spans="2:10" ht="12.75" customHeight="1" x14ac:dyDescent="0.2">
      <c r="B372" s="289">
        <v>15</v>
      </c>
      <c r="C372" s="284"/>
      <c r="D372" s="289" t="s">
        <v>638</v>
      </c>
      <c r="E372" s="284"/>
      <c r="F372" s="290">
        <v>25</v>
      </c>
      <c r="G372" s="284"/>
      <c r="H372" s="291" t="s">
        <v>333</v>
      </c>
      <c r="I372" s="289" t="s">
        <v>371</v>
      </c>
      <c r="J372" s="284"/>
    </row>
    <row r="373" spans="2:10" ht="12.75" customHeight="1" x14ac:dyDescent="0.2">
      <c r="B373" s="289">
        <v>16</v>
      </c>
      <c r="C373" s="284"/>
      <c r="D373" s="289" t="s">
        <v>638</v>
      </c>
      <c r="E373" s="284"/>
      <c r="F373" s="290">
        <v>40</v>
      </c>
      <c r="G373" s="284"/>
      <c r="H373" s="291" t="s">
        <v>333</v>
      </c>
      <c r="I373" s="289" t="s">
        <v>371</v>
      </c>
      <c r="J373" s="284"/>
    </row>
    <row r="374" spans="2:10" ht="12.75" customHeight="1" x14ac:dyDescent="0.2">
      <c r="B374" s="289">
        <v>17</v>
      </c>
      <c r="C374" s="284"/>
      <c r="D374" s="289" t="s">
        <v>638</v>
      </c>
      <c r="E374" s="284"/>
      <c r="F374" s="290">
        <v>10</v>
      </c>
      <c r="G374" s="284"/>
      <c r="H374" s="291" t="s">
        <v>333</v>
      </c>
      <c r="I374" s="289" t="s">
        <v>371</v>
      </c>
      <c r="J374" s="284"/>
    </row>
    <row r="375" spans="2:10" ht="12.75" customHeight="1" x14ac:dyDescent="0.2">
      <c r="B375" s="289">
        <v>18</v>
      </c>
      <c r="C375" s="284"/>
      <c r="D375" s="289" t="s">
        <v>638</v>
      </c>
      <c r="E375" s="284"/>
      <c r="F375" s="290">
        <v>40</v>
      </c>
      <c r="G375" s="284"/>
      <c r="H375" s="291" t="s">
        <v>333</v>
      </c>
      <c r="I375" s="289" t="s">
        <v>371</v>
      </c>
      <c r="J375" s="284"/>
    </row>
    <row r="376" spans="2:10" ht="12.75" customHeight="1" x14ac:dyDescent="0.2">
      <c r="B376" s="289">
        <v>19</v>
      </c>
      <c r="C376" s="284"/>
      <c r="D376" s="289" t="s">
        <v>638</v>
      </c>
      <c r="E376" s="284"/>
      <c r="F376" s="290">
        <v>10</v>
      </c>
      <c r="G376" s="284"/>
      <c r="H376" s="291" t="s">
        <v>186</v>
      </c>
      <c r="I376" s="289" t="s">
        <v>371</v>
      </c>
      <c r="J376" s="284"/>
    </row>
    <row r="377" spans="2:10" ht="12.75" customHeight="1" x14ac:dyDescent="0.2">
      <c r="B377" s="289">
        <v>20</v>
      </c>
      <c r="C377" s="284"/>
      <c r="D377" s="289" t="s">
        <v>638</v>
      </c>
      <c r="E377" s="284"/>
      <c r="F377" s="290">
        <v>10</v>
      </c>
      <c r="G377" s="284"/>
      <c r="H377" s="291" t="s">
        <v>296</v>
      </c>
      <c r="I377" s="289" t="s">
        <v>371</v>
      </c>
      <c r="J377" s="284"/>
    </row>
    <row r="378" spans="2:10" ht="12.75" customHeight="1" x14ac:dyDescent="0.2">
      <c r="B378" s="289">
        <v>21</v>
      </c>
      <c r="C378" s="284"/>
      <c r="D378" s="289" t="s">
        <v>638</v>
      </c>
      <c r="E378" s="284"/>
      <c r="F378" s="290">
        <v>10</v>
      </c>
      <c r="G378" s="284"/>
      <c r="H378" s="291" t="s">
        <v>639</v>
      </c>
      <c r="I378" s="289" t="s">
        <v>371</v>
      </c>
      <c r="J378" s="284"/>
    </row>
    <row r="379" spans="2:10" ht="12.75" customHeight="1" x14ac:dyDescent="0.2">
      <c r="B379" s="289">
        <v>22</v>
      </c>
      <c r="C379" s="284"/>
      <c r="D379" s="289" t="s">
        <v>638</v>
      </c>
      <c r="E379" s="284"/>
      <c r="F379" s="290">
        <v>25</v>
      </c>
      <c r="G379" s="284"/>
      <c r="H379" s="291" t="s">
        <v>639</v>
      </c>
      <c r="I379" s="289" t="s">
        <v>371</v>
      </c>
      <c r="J379" s="284"/>
    </row>
    <row r="380" spans="2:10" ht="12.75" customHeight="1" x14ac:dyDescent="0.2">
      <c r="B380" s="289">
        <v>23</v>
      </c>
      <c r="C380" s="284"/>
      <c r="D380" s="289" t="s">
        <v>638</v>
      </c>
      <c r="E380" s="284"/>
      <c r="F380" s="290">
        <v>40</v>
      </c>
      <c r="G380" s="284"/>
      <c r="H380" s="291" t="s">
        <v>639</v>
      </c>
      <c r="I380" s="289" t="s">
        <v>371</v>
      </c>
      <c r="J380" s="284"/>
    </row>
    <row r="381" spans="2:10" ht="12.75" customHeight="1" x14ac:dyDescent="0.2">
      <c r="B381" s="289">
        <v>24</v>
      </c>
      <c r="C381" s="284"/>
      <c r="D381" s="289" t="s">
        <v>638</v>
      </c>
      <c r="E381" s="284"/>
      <c r="F381" s="290">
        <v>10</v>
      </c>
      <c r="G381" s="284"/>
      <c r="H381" s="291" t="s">
        <v>639</v>
      </c>
      <c r="I381" s="289" t="s">
        <v>371</v>
      </c>
      <c r="J381" s="284"/>
    </row>
    <row r="382" spans="2:10" ht="12.75" customHeight="1" x14ac:dyDescent="0.2">
      <c r="B382" s="289">
        <v>25</v>
      </c>
      <c r="C382" s="284"/>
      <c r="D382" s="289" t="s">
        <v>638</v>
      </c>
      <c r="E382" s="284"/>
      <c r="F382" s="290">
        <v>25</v>
      </c>
      <c r="G382" s="284"/>
      <c r="H382" s="291" t="s">
        <v>333</v>
      </c>
      <c r="I382" s="289" t="s">
        <v>371</v>
      </c>
      <c r="J382" s="284"/>
    </row>
    <row r="383" spans="2:10" ht="12.75" customHeight="1" x14ac:dyDescent="0.2">
      <c r="B383" s="289">
        <v>26</v>
      </c>
      <c r="C383" s="284"/>
      <c r="D383" s="289" t="s">
        <v>638</v>
      </c>
      <c r="E383" s="284"/>
      <c r="F383" s="290">
        <v>40</v>
      </c>
      <c r="G383" s="284"/>
      <c r="H383" s="291" t="s">
        <v>296</v>
      </c>
      <c r="I383" s="289" t="s">
        <v>371</v>
      </c>
      <c r="J383" s="284"/>
    </row>
    <row r="384" spans="2:10" ht="12.75" customHeight="1" x14ac:dyDescent="0.2">
      <c r="B384" s="289">
        <v>27</v>
      </c>
      <c r="C384" s="284"/>
      <c r="D384" s="289" t="s">
        <v>638</v>
      </c>
      <c r="E384" s="284"/>
      <c r="F384" s="290">
        <v>50</v>
      </c>
      <c r="G384" s="284"/>
      <c r="H384" s="291" t="s">
        <v>296</v>
      </c>
      <c r="I384" s="289" t="s">
        <v>371</v>
      </c>
      <c r="J384" s="284"/>
    </row>
    <row r="385" spans="2:10" ht="12.75" customHeight="1" x14ac:dyDescent="0.2">
      <c r="B385" s="289">
        <v>28</v>
      </c>
      <c r="C385" s="284"/>
      <c r="D385" s="289" t="s">
        <v>638</v>
      </c>
      <c r="E385" s="284"/>
      <c r="F385" s="290">
        <v>25</v>
      </c>
      <c r="G385" s="284"/>
      <c r="H385" s="291" t="s">
        <v>296</v>
      </c>
      <c r="I385" s="289" t="s">
        <v>371</v>
      </c>
      <c r="J385" s="284"/>
    </row>
    <row r="386" spans="2:10" ht="12.75" customHeight="1" x14ac:dyDescent="0.2">
      <c r="B386" s="289">
        <v>29</v>
      </c>
      <c r="C386" s="284"/>
      <c r="D386" s="289" t="s">
        <v>638</v>
      </c>
      <c r="E386" s="284"/>
      <c r="F386" s="290">
        <v>10</v>
      </c>
      <c r="G386" s="284"/>
      <c r="H386" s="291" t="s">
        <v>296</v>
      </c>
      <c r="I386" s="289" t="s">
        <v>371</v>
      </c>
      <c r="J386" s="284"/>
    </row>
    <row r="387" spans="2:10" ht="12.75" customHeight="1" x14ac:dyDescent="0.2">
      <c r="B387" s="289">
        <v>30</v>
      </c>
      <c r="C387" s="284"/>
      <c r="D387" s="289" t="s">
        <v>638</v>
      </c>
      <c r="E387" s="284"/>
      <c r="F387" s="290">
        <v>40</v>
      </c>
      <c r="G387" s="284"/>
      <c r="H387" s="291" t="s">
        <v>296</v>
      </c>
      <c r="I387" s="289" t="s">
        <v>371</v>
      </c>
      <c r="J387" s="284"/>
    </row>
    <row r="388" spans="2:10" ht="12.75" customHeight="1" x14ac:dyDescent="0.2">
      <c r="B388" s="289">
        <v>31</v>
      </c>
      <c r="C388" s="284"/>
      <c r="D388" s="289" t="s">
        <v>638</v>
      </c>
      <c r="E388" s="284"/>
      <c r="F388" s="290">
        <v>25</v>
      </c>
      <c r="G388" s="284"/>
      <c r="H388" s="291" t="s">
        <v>296</v>
      </c>
      <c r="I388" s="289" t="s">
        <v>371</v>
      </c>
      <c r="J388" s="284"/>
    </row>
    <row r="389" spans="2:10" ht="12.75" customHeight="1" x14ac:dyDescent="0.2">
      <c r="B389" s="289">
        <v>32</v>
      </c>
      <c r="C389" s="284"/>
      <c r="D389" s="289" t="s">
        <v>638</v>
      </c>
      <c r="E389" s="284"/>
      <c r="F389" s="290">
        <v>10</v>
      </c>
      <c r="G389" s="284"/>
      <c r="H389" s="291" t="s">
        <v>296</v>
      </c>
      <c r="I389" s="289" t="s">
        <v>371</v>
      </c>
      <c r="J389" s="284"/>
    </row>
    <row r="390" spans="2:10" ht="12.75" customHeight="1" x14ac:dyDescent="0.2">
      <c r="B390" s="289">
        <v>33</v>
      </c>
      <c r="C390" s="284"/>
      <c r="D390" s="289" t="s">
        <v>638</v>
      </c>
      <c r="E390" s="284"/>
      <c r="F390" s="290">
        <v>25</v>
      </c>
      <c r="G390" s="284"/>
      <c r="H390" s="291" t="s">
        <v>296</v>
      </c>
      <c r="I390" s="289" t="s">
        <v>371</v>
      </c>
      <c r="J390" s="284"/>
    </row>
    <row r="391" spans="2:10" ht="12.75" customHeight="1" x14ac:dyDescent="0.2">
      <c r="B391" s="289">
        <v>34</v>
      </c>
      <c r="C391" s="284"/>
      <c r="D391" s="289" t="s">
        <v>638</v>
      </c>
      <c r="E391" s="284"/>
      <c r="F391" s="290">
        <v>10</v>
      </c>
      <c r="G391" s="284"/>
      <c r="H391" s="291" t="s">
        <v>296</v>
      </c>
      <c r="I391" s="289" t="s">
        <v>371</v>
      </c>
      <c r="J391" s="284"/>
    </row>
    <row r="392" spans="2:10" ht="12.75" customHeight="1" x14ac:dyDescent="0.2">
      <c r="B392" s="289">
        <v>35</v>
      </c>
      <c r="C392" s="284"/>
      <c r="D392" s="289" t="s">
        <v>638</v>
      </c>
      <c r="E392" s="284"/>
      <c r="F392" s="290">
        <v>25</v>
      </c>
      <c r="G392" s="284"/>
      <c r="H392" s="291" t="s">
        <v>296</v>
      </c>
      <c r="I392" s="289" t="s">
        <v>371</v>
      </c>
      <c r="J392" s="284"/>
    </row>
    <row r="393" spans="2:10" ht="12.75" customHeight="1" x14ac:dyDescent="0.2">
      <c r="B393" s="289">
        <v>36</v>
      </c>
      <c r="C393" s="284"/>
      <c r="D393" s="289" t="s">
        <v>638</v>
      </c>
      <c r="E393" s="284"/>
      <c r="F393" s="290">
        <v>40</v>
      </c>
      <c r="G393" s="284"/>
      <c r="H393" s="291" t="s">
        <v>296</v>
      </c>
      <c r="I393" s="289" t="s">
        <v>371</v>
      </c>
      <c r="J393" s="284"/>
    </row>
    <row r="394" spans="2:10" ht="12.75" customHeight="1" x14ac:dyDescent="0.2">
      <c r="B394" s="289">
        <v>37</v>
      </c>
      <c r="C394" s="284"/>
      <c r="D394" s="289" t="s">
        <v>638</v>
      </c>
      <c r="E394" s="284"/>
      <c r="F394" s="290">
        <v>50</v>
      </c>
      <c r="G394" s="284"/>
      <c r="H394" s="291" t="s">
        <v>296</v>
      </c>
      <c r="I394" s="289" t="s">
        <v>371</v>
      </c>
      <c r="J394" s="284"/>
    </row>
    <row r="395" spans="2:10" ht="12.75" customHeight="1" x14ac:dyDescent="0.2">
      <c r="B395" s="289">
        <v>38</v>
      </c>
      <c r="C395" s="284"/>
      <c r="D395" s="289" t="s">
        <v>638</v>
      </c>
      <c r="E395" s="284"/>
      <c r="F395" s="290">
        <v>90</v>
      </c>
      <c r="G395" s="284"/>
      <c r="H395" s="291" t="s">
        <v>296</v>
      </c>
      <c r="I395" s="289" t="s">
        <v>371</v>
      </c>
      <c r="J395" s="284"/>
    </row>
    <row r="396" spans="2:10" ht="12.75" customHeight="1" x14ac:dyDescent="0.2">
      <c r="B396" s="289">
        <v>39</v>
      </c>
      <c r="C396" s="284"/>
      <c r="D396" s="289" t="s">
        <v>638</v>
      </c>
      <c r="E396" s="284"/>
      <c r="F396" s="290">
        <v>30</v>
      </c>
      <c r="G396" s="284"/>
      <c r="H396" s="291" t="s">
        <v>296</v>
      </c>
      <c r="I396" s="289" t="s">
        <v>371</v>
      </c>
      <c r="J396" s="284"/>
    </row>
    <row r="397" spans="2:10" ht="12.75" customHeight="1" x14ac:dyDescent="0.2">
      <c r="B397" s="289">
        <v>40</v>
      </c>
      <c r="C397" s="284"/>
      <c r="D397" s="289" t="s">
        <v>638</v>
      </c>
      <c r="E397" s="284"/>
      <c r="F397" s="290">
        <v>25</v>
      </c>
      <c r="G397" s="284"/>
      <c r="H397" s="291" t="s">
        <v>296</v>
      </c>
      <c r="I397" s="289" t="s">
        <v>371</v>
      </c>
      <c r="J397" s="284"/>
    </row>
    <row r="398" spans="2:10" ht="12.75" customHeight="1" x14ac:dyDescent="0.2">
      <c r="B398" s="289">
        <v>41</v>
      </c>
      <c r="C398" s="284"/>
      <c r="D398" s="289" t="s">
        <v>638</v>
      </c>
      <c r="E398" s="284"/>
      <c r="F398" s="290">
        <v>10</v>
      </c>
      <c r="G398" s="284"/>
      <c r="H398" s="291" t="s">
        <v>296</v>
      </c>
      <c r="I398" s="289" t="s">
        <v>371</v>
      </c>
      <c r="J398" s="284"/>
    </row>
    <row r="399" spans="2:10" ht="12.75" customHeight="1" x14ac:dyDescent="0.2">
      <c r="B399" s="289">
        <v>42</v>
      </c>
      <c r="C399" s="284"/>
      <c r="D399" s="289" t="s">
        <v>638</v>
      </c>
      <c r="E399" s="284"/>
      <c r="F399" s="290">
        <v>40</v>
      </c>
      <c r="G399" s="284"/>
      <c r="H399" s="291" t="s">
        <v>296</v>
      </c>
      <c r="I399" s="289" t="s">
        <v>371</v>
      </c>
      <c r="J399" s="284"/>
    </row>
    <row r="400" spans="2:10" ht="12.75" customHeight="1" x14ac:dyDescent="0.2">
      <c r="B400" s="289">
        <v>43</v>
      </c>
      <c r="C400" s="284"/>
      <c r="D400" s="289" t="s">
        <v>638</v>
      </c>
      <c r="E400" s="284"/>
      <c r="F400" s="290">
        <v>25</v>
      </c>
      <c r="G400" s="284"/>
      <c r="H400" s="291" t="s">
        <v>296</v>
      </c>
      <c r="I400" s="289" t="s">
        <v>371</v>
      </c>
      <c r="J400" s="284"/>
    </row>
    <row r="401" spans="2:10" ht="12.75" customHeight="1" x14ac:dyDescent="0.2">
      <c r="B401" s="289">
        <v>44</v>
      </c>
      <c r="C401" s="284"/>
      <c r="D401" s="289" t="s">
        <v>638</v>
      </c>
      <c r="E401" s="284"/>
      <c r="F401" s="290">
        <v>10</v>
      </c>
      <c r="G401" s="284"/>
      <c r="H401" s="291" t="s">
        <v>296</v>
      </c>
      <c r="I401" s="289" t="s">
        <v>371</v>
      </c>
      <c r="J401" s="284"/>
    </row>
    <row r="402" spans="2:10" ht="12.75" customHeight="1" x14ac:dyDescent="0.2">
      <c r="B402" s="289">
        <v>45</v>
      </c>
      <c r="C402" s="284"/>
      <c r="D402" s="289" t="s">
        <v>638</v>
      </c>
      <c r="E402" s="284"/>
      <c r="F402" s="290">
        <v>40</v>
      </c>
      <c r="G402" s="284"/>
      <c r="H402" s="291" t="s">
        <v>296</v>
      </c>
      <c r="I402" s="289" t="s">
        <v>371</v>
      </c>
      <c r="J402" s="284"/>
    </row>
    <row r="403" spans="2:10" ht="12.75" customHeight="1" x14ac:dyDescent="0.2">
      <c r="B403" s="289">
        <v>46</v>
      </c>
      <c r="C403" s="284"/>
      <c r="D403" s="289" t="s">
        <v>638</v>
      </c>
      <c r="E403" s="284"/>
      <c r="F403" s="290">
        <v>10</v>
      </c>
      <c r="G403" s="284"/>
      <c r="H403" s="291" t="s">
        <v>296</v>
      </c>
      <c r="I403" s="289" t="s">
        <v>371</v>
      </c>
      <c r="J403" s="284"/>
    </row>
    <row r="404" spans="2:10" ht="12.75" customHeight="1" x14ac:dyDescent="0.2">
      <c r="B404" s="289">
        <v>47</v>
      </c>
      <c r="C404" s="284"/>
      <c r="D404" s="289" t="s">
        <v>638</v>
      </c>
      <c r="E404" s="284"/>
      <c r="F404" s="290">
        <v>40</v>
      </c>
      <c r="G404" s="284"/>
      <c r="H404" s="291" t="s">
        <v>296</v>
      </c>
      <c r="I404" s="289" t="s">
        <v>371</v>
      </c>
      <c r="J404" s="284"/>
    </row>
    <row r="405" spans="2:10" ht="12.75" customHeight="1" x14ac:dyDescent="0.2">
      <c r="B405" s="289">
        <v>48</v>
      </c>
      <c r="C405" s="284"/>
      <c r="D405" s="289" t="s">
        <v>638</v>
      </c>
      <c r="E405" s="284"/>
      <c r="F405" s="290">
        <v>10</v>
      </c>
      <c r="G405" s="284"/>
      <c r="H405" s="291" t="s">
        <v>296</v>
      </c>
      <c r="I405" s="289" t="s">
        <v>371</v>
      </c>
      <c r="J405" s="284"/>
    </row>
    <row r="406" spans="2:10" ht="12.75" customHeight="1" x14ac:dyDescent="0.2">
      <c r="B406" s="289">
        <v>49</v>
      </c>
      <c r="C406" s="284"/>
      <c r="D406" s="289" t="s">
        <v>638</v>
      </c>
      <c r="E406" s="284"/>
      <c r="F406" s="290">
        <v>50</v>
      </c>
      <c r="G406" s="284"/>
      <c r="H406" s="291" t="s">
        <v>296</v>
      </c>
      <c r="I406" s="289" t="s">
        <v>371</v>
      </c>
      <c r="J406" s="284"/>
    </row>
    <row r="407" spans="2:10" ht="12.75" customHeight="1" x14ac:dyDescent="0.2">
      <c r="B407" s="289">
        <v>50</v>
      </c>
      <c r="C407" s="284"/>
      <c r="D407" s="289" t="s">
        <v>638</v>
      </c>
      <c r="E407" s="284"/>
      <c r="F407" s="290">
        <v>40</v>
      </c>
      <c r="G407" s="284"/>
      <c r="H407" s="291" t="s">
        <v>296</v>
      </c>
      <c r="I407" s="289" t="s">
        <v>371</v>
      </c>
      <c r="J407" s="284"/>
    </row>
    <row r="408" spans="2:10" ht="12.75" customHeight="1" x14ac:dyDescent="0.2">
      <c r="B408" s="289">
        <v>51</v>
      </c>
      <c r="C408" s="284"/>
      <c r="D408" s="289" t="s">
        <v>638</v>
      </c>
      <c r="E408" s="284"/>
      <c r="F408" s="290">
        <v>10</v>
      </c>
      <c r="G408" s="284"/>
      <c r="H408" s="291" t="s">
        <v>296</v>
      </c>
      <c r="I408" s="289" t="s">
        <v>371</v>
      </c>
      <c r="J408" s="284"/>
    </row>
    <row r="409" spans="2:10" ht="12.75" customHeight="1" x14ac:dyDescent="0.2">
      <c r="B409" s="289">
        <v>52</v>
      </c>
      <c r="C409" s="284"/>
      <c r="D409" s="289" t="s">
        <v>638</v>
      </c>
      <c r="E409" s="284"/>
      <c r="F409" s="290">
        <v>40</v>
      </c>
      <c r="G409" s="284"/>
      <c r="H409" s="291" t="s">
        <v>296</v>
      </c>
      <c r="I409" s="289" t="s">
        <v>371</v>
      </c>
      <c r="J409" s="284"/>
    </row>
    <row r="410" spans="2:10" ht="12.75" customHeight="1" x14ac:dyDescent="0.2">
      <c r="B410" s="289">
        <v>53</v>
      </c>
      <c r="C410" s="284"/>
      <c r="D410" s="289" t="s">
        <v>638</v>
      </c>
      <c r="E410" s="284"/>
      <c r="F410" s="290">
        <v>25</v>
      </c>
      <c r="G410" s="284"/>
      <c r="H410" s="291" t="s">
        <v>296</v>
      </c>
      <c r="I410" s="289" t="s">
        <v>371</v>
      </c>
      <c r="J410" s="284"/>
    </row>
    <row r="411" spans="2:10" ht="12.75" customHeight="1" x14ac:dyDescent="0.2">
      <c r="B411" s="289">
        <v>54</v>
      </c>
      <c r="C411" s="284"/>
      <c r="D411" s="289" t="s">
        <v>638</v>
      </c>
      <c r="E411" s="284"/>
      <c r="F411" s="290">
        <v>40</v>
      </c>
      <c r="G411" s="284"/>
      <c r="H411" s="291" t="s">
        <v>299</v>
      </c>
      <c r="I411" s="289" t="s">
        <v>371</v>
      </c>
      <c r="J411" s="284"/>
    </row>
    <row r="412" spans="2:10" x14ac:dyDescent="0.2">
      <c r="B412" s="295"/>
      <c r="C412" s="284"/>
      <c r="D412" s="295"/>
      <c r="E412" s="284"/>
      <c r="F412" s="296">
        <v>1495</v>
      </c>
      <c r="G412" s="284"/>
      <c r="H412" s="297"/>
      <c r="I412" s="295"/>
      <c r="J412" s="284"/>
    </row>
    <row r="413" spans="2:10" ht="45.6" customHeight="1" x14ac:dyDescent="0.2">
      <c r="B413" s="279" t="s">
        <v>640</v>
      </c>
      <c r="C413" s="267"/>
      <c r="D413" s="267"/>
      <c r="E413" s="267"/>
      <c r="F413" s="267"/>
      <c r="G413" s="267"/>
      <c r="H413" s="267"/>
      <c r="I413" s="267"/>
      <c r="J413" s="267"/>
    </row>
    <row r="414" spans="2:10" ht="12.75" customHeight="1" x14ac:dyDescent="0.2">
      <c r="B414" s="283" t="s">
        <v>160</v>
      </c>
      <c r="C414" s="284"/>
      <c r="D414" s="283" t="s">
        <v>161</v>
      </c>
      <c r="E414" s="284"/>
      <c r="F414" s="283" t="s">
        <v>162</v>
      </c>
      <c r="G414" s="284"/>
      <c r="H414" s="285" t="s">
        <v>163</v>
      </c>
      <c r="I414" s="283" t="s">
        <v>164</v>
      </c>
      <c r="J414" s="284"/>
    </row>
    <row r="415" spans="2:10" ht="12.75" customHeight="1" x14ac:dyDescent="0.2">
      <c r="B415" s="289">
        <v>1</v>
      </c>
      <c r="C415" s="284"/>
      <c r="D415" s="289" t="s">
        <v>641</v>
      </c>
      <c r="E415" s="284"/>
      <c r="F415" s="290">
        <v>299.35000000000002</v>
      </c>
      <c r="G415" s="284"/>
      <c r="H415" s="291" t="s">
        <v>191</v>
      </c>
      <c r="I415" s="289" t="s">
        <v>642</v>
      </c>
      <c r="J415" s="284"/>
    </row>
    <row r="416" spans="2:10" ht="12.75" customHeight="1" x14ac:dyDescent="0.2">
      <c r="B416" s="289">
        <v>2</v>
      </c>
      <c r="C416" s="284"/>
      <c r="D416" s="289" t="s">
        <v>641</v>
      </c>
      <c r="E416" s="284"/>
      <c r="F416" s="290">
        <v>4514.57</v>
      </c>
      <c r="G416" s="284"/>
      <c r="H416" s="291" t="s">
        <v>295</v>
      </c>
      <c r="I416" s="289" t="s">
        <v>642</v>
      </c>
      <c r="J416" s="284"/>
    </row>
    <row r="417" spans="2:10" ht="12.75" customHeight="1" x14ac:dyDescent="0.2">
      <c r="B417" s="289">
        <v>3</v>
      </c>
      <c r="C417" s="284"/>
      <c r="D417" s="289" t="s">
        <v>641</v>
      </c>
      <c r="E417" s="284"/>
      <c r="F417" s="290">
        <v>7948.16</v>
      </c>
      <c r="G417" s="284"/>
      <c r="H417" s="291" t="s">
        <v>190</v>
      </c>
      <c r="I417" s="289" t="s">
        <v>642</v>
      </c>
      <c r="J417" s="284"/>
    </row>
    <row r="418" spans="2:10" x14ac:dyDescent="0.2">
      <c r="B418" s="295"/>
      <c r="C418" s="284"/>
      <c r="D418" s="295"/>
      <c r="E418" s="284"/>
      <c r="F418" s="296">
        <v>12762.08</v>
      </c>
      <c r="G418" s="284"/>
      <c r="H418" s="297"/>
      <c r="I418" s="295"/>
      <c r="J418" s="284"/>
    </row>
    <row r="419" spans="2:10" ht="45.6" customHeight="1" x14ac:dyDescent="0.2">
      <c r="B419" s="279" t="s">
        <v>643</v>
      </c>
      <c r="C419" s="267"/>
      <c r="D419" s="267"/>
      <c r="E419" s="267"/>
      <c r="F419" s="267"/>
      <c r="G419" s="267"/>
      <c r="H419" s="267"/>
      <c r="I419" s="267"/>
      <c r="J419" s="267"/>
    </row>
    <row r="420" spans="2:10" ht="12.75" customHeight="1" x14ac:dyDescent="0.2">
      <c r="B420" s="283" t="s">
        <v>160</v>
      </c>
      <c r="C420" s="284"/>
      <c r="D420" s="283" t="s">
        <v>161</v>
      </c>
      <c r="E420" s="284"/>
      <c r="F420" s="283" t="s">
        <v>162</v>
      </c>
      <c r="G420" s="284"/>
      <c r="H420" s="285" t="s">
        <v>163</v>
      </c>
      <c r="I420" s="283" t="s">
        <v>164</v>
      </c>
      <c r="J420" s="284"/>
    </row>
    <row r="421" spans="2:10" ht="12.75" customHeight="1" x14ac:dyDescent="0.2">
      <c r="B421" s="289">
        <v>1</v>
      </c>
      <c r="C421" s="284"/>
      <c r="D421" s="289" t="s">
        <v>138</v>
      </c>
      <c r="E421" s="284"/>
      <c r="F421" s="290">
        <v>10</v>
      </c>
      <c r="G421" s="284"/>
      <c r="H421" s="291" t="s">
        <v>259</v>
      </c>
      <c r="I421" s="289" t="s">
        <v>644</v>
      </c>
      <c r="J421" s="284"/>
    </row>
    <row r="422" spans="2:10" ht="12.75" customHeight="1" x14ac:dyDescent="0.2">
      <c r="B422" s="289">
        <v>2</v>
      </c>
      <c r="C422" s="284"/>
      <c r="D422" s="289" t="s">
        <v>138</v>
      </c>
      <c r="E422" s="284"/>
      <c r="F422" s="290">
        <v>20</v>
      </c>
      <c r="G422" s="284"/>
      <c r="H422" s="291" t="s">
        <v>639</v>
      </c>
      <c r="I422" s="289" t="s">
        <v>644</v>
      </c>
      <c r="J422" s="284"/>
    </row>
    <row r="423" spans="2:10" ht="12.75" customHeight="1" x14ac:dyDescent="0.2">
      <c r="B423" s="289">
        <v>3</v>
      </c>
      <c r="C423" s="284"/>
      <c r="D423" s="289" t="s">
        <v>138</v>
      </c>
      <c r="E423" s="284"/>
      <c r="F423" s="290">
        <v>10</v>
      </c>
      <c r="G423" s="284"/>
      <c r="H423" s="291" t="s">
        <v>639</v>
      </c>
      <c r="I423" s="289" t="s">
        <v>644</v>
      </c>
      <c r="J423" s="284"/>
    </row>
    <row r="424" spans="2:10" ht="12.75" customHeight="1" x14ac:dyDescent="0.2">
      <c r="B424" s="289">
        <v>4</v>
      </c>
      <c r="C424" s="284"/>
      <c r="D424" s="289" t="s">
        <v>138</v>
      </c>
      <c r="E424" s="284"/>
      <c r="F424" s="290">
        <v>10</v>
      </c>
      <c r="G424" s="284"/>
      <c r="H424" s="291" t="s">
        <v>639</v>
      </c>
      <c r="I424" s="289" t="s">
        <v>644</v>
      </c>
      <c r="J424" s="284"/>
    </row>
    <row r="425" spans="2:10" ht="12.75" customHeight="1" x14ac:dyDescent="0.2">
      <c r="B425" s="289">
        <v>5</v>
      </c>
      <c r="C425" s="284"/>
      <c r="D425" s="289" t="s">
        <v>138</v>
      </c>
      <c r="E425" s="284"/>
      <c r="F425" s="290">
        <v>10</v>
      </c>
      <c r="G425" s="284"/>
      <c r="H425" s="291" t="s">
        <v>639</v>
      </c>
      <c r="I425" s="289" t="s">
        <v>644</v>
      </c>
      <c r="J425" s="284"/>
    </row>
    <row r="426" spans="2:10" ht="12.75" customHeight="1" x14ac:dyDescent="0.2">
      <c r="B426" s="289">
        <v>6</v>
      </c>
      <c r="C426" s="284"/>
      <c r="D426" s="289" t="s">
        <v>138</v>
      </c>
      <c r="E426" s="284"/>
      <c r="F426" s="290">
        <v>10</v>
      </c>
      <c r="G426" s="284"/>
      <c r="H426" s="291" t="s">
        <v>639</v>
      </c>
      <c r="I426" s="289" t="s">
        <v>644</v>
      </c>
      <c r="J426" s="284"/>
    </row>
    <row r="427" spans="2:10" ht="12.75" customHeight="1" x14ac:dyDescent="0.2">
      <c r="B427" s="289">
        <v>7</v>
      </c>
      <c r="C427" s="284"/>
      <c r="D427" s="289" t="s">
        <v>138</v>
      </c>
      <c r="E427" s="284"/>
      <c r="F427" s="290">
        <v>10</v>
      </c>
      <c r="G427" s="284"/>
      <c r="H427" s="291" t="s">
        <v>639</v>
      </c>
      <c r="I427" s="289" t="s">
        <v>644</v>
      </c>
      <c r="J427" s="284"/>
    </row>
    <row r="428" spans="2:10" ht="12.75" customHeight="1" x14ac:dyDescent="0.2">
      <c r="B428" s="289">
        <v>8</v>
      </c>
      <c r="C428" s="284"/>
      <c r="D428" s="289" t="s">
        <v>138</v>
      </c>
      <c r="E428" s="284"/>
      <c r="F428" s="290">
        <v>10</v>
      </c>
      <c r="G428" s="284"/>
      <c r="H428" s="291" t="s">
        <v>639</v>
      </c>
      <c r="I428" s="289" t="s">
        <v>644</v>
      </c>
      <c r="J428" s="284"/>
    </row>
    <row r="429" spans="2:10" ht="12.75" customHeight="1" x14ac:dyDescent="0.2">
      <c r="B429" s="289">
        <v>9</v>
      </c>
      <c r="C429" s="284"/>
      <c r="D429" s="289" t="s">
        <v>138</v>
      </c>
      <c r="E429" s="284"/>
      <c r="F429" s="290">
        <v>10</v>
      </c>
      <c r="G429" s="284"/>
      <c r="H429" s="291" t="s">
        <v>299</v>
      </c>
      <c r="I429" s="289" t="s">
        <v>644</v>
      </c>
      <c r="J429" s="284"/>
    </row>
    <row r="430" spans="2:10" ht="12.75" customHeight="1" x14ac:dyDescent="0.2">
      <c r="B430" s="289">
        <v>10</v>
      </c>
      <c r="C430" s="284"/>
      <c r="D430" s="289" t="s">
        <v>138</v>
      </c>
      <c r="E430" s="284"/>
      <c r="F430" s="290">
        <v>10</v>
      </c>
      <c r="G430" s="284"/>
      <c r="H430" s="291" t="s">
        <v>296</v>
      </c>
      <c r="I430" s="289" t="s">
        <v>644</v>
      </c>
      <c r="J430" s="284"/>
    </row>
    <row r="431" spans="2:10" ht="12.75" customHeight="1" x14ac:dyDescent="0.2">
      <c r="B431" s="289">
        <v>11</v>
      </c>
      <c r="C431" s="284"/>
      <c r="D431" s="289" t="s">
        <v>138</v>
      </c>
      <c r="E431" s="284"/>
      <c r="F431" s="290">
        <v>10</v>
      </c>
      <c r="G431" s="284"/>
      <c r="H431" s="291" t="s">
        <v>299</v>
      </c>
      <c r="I431" s="289" t="s">
        <v>644</v>
      </c>
      <c r="J431" s="284"/>
    </row>
    <row r="432" spans="2:10" ht="12.75" customHeight="1" x14ac:dyDescent="0.2">
      <c r="B432" s="289">
        <v>12</v>
      </c>
      <c r="C432" s="284"/>
      <c r="D432" s="289" t="s">
        <v>138</v>
      </c>
      <c r="E432" s="284"/>
      <c r="F432" s="290">
        <v>10</v>
      </c>
      <c r="G432" s="284"/>
      <c r="H432" s="291" t="s">
        <v>299</v>
      </c>
      <c r="I432" s="289" t="s">
        <v>644</v>
      </c>
      <c r="J432" s="284"/>
    </row>
    <row r="433" spans="2:10" ht="12.75" customHeight="1" x14ac:dyDescent="0.2">
      <c r="B433" s="289">
        <v>13</v>
      </c>
      <c r="C433" s="284"/>
      <c r="D433" s="289" t="s">
        <v>138</v>
      </c>
      <c r="E433" s="284"/>
      <c r="F433" s="290">
        <v>10</v>
      </c>
      <c r="G433" s="284"/>
      <c r="H433" s="291" t="s">
        <v>299</v>
      </c>
      <c r="I433" s="289" t="s">
        <v>644</v>
      </c>
      <c r="J433" s="284"/>
    </row>
    <row r="434" spans="2:10" ht="12.75" customHeight="1" x14ac:dyDescent="0.2">
      <c r="B434" s="289">
        <v>14</v>
      </c>
      <c r="C434" s="284"/>
      <c r="D434" s="289" t="s">
        <v>138</v>
      </c>
      <c r="E434" s="284"/>
      <c r="F434" s="290">
        <v>10</v>
      </c>
      <c r="G434" s="284"/>
      <c r="H434" s="291" t="s">
        <v>299</v>
      </c>
      <c r="I434" s="289" t="s">
        <v>644</v>
      </c>
      <c r="J434" s="284"/>
    </row>
    <row r="435" spans="2:10" ht="12.75" customHeight="1" x14ac:dyDescent="0.2">
      <c r="B435" s="289">
        <v>15</v>
      </c>
      <c r="C435" s="284"/>
      <c r="D435" s="289" t="s">
        <v>138</v>
      </c>
      <c r="E435" s="284"/>
      <c r="F435" s="290">
        <v>10</v>
      </c>
      <c r="G435" s="284"/>
      <c r="H435" s="291" t="s">
        <v>299</v>
      </c>
      <c r="I435" s="289" t="s">
        <v>644</v>
      </c>
      <c r="J435" s="284"/>
    </row>
    <row r="436" spans="2:10" ht="12.75" customHeight="1" x14ac:dyDescent="0.2">
      <c r="B436" s="289">
        <v>16</v>
      </c>
      <c r="C436" s="284"/>
      <c r="D436" s="289" t="s">
        <v>138</v>
      </c>
      <c r="E436" s="284"/>
      <c r="F436" s="290">
        <v>10</v>
      </c>
      <c r="G436" s="284"/>
      <c r="H436" s="291" t="s">
        <v>299</v>
      </c>
      <c r="I436" s="289" t="s">
        <v>644</v>
      </c>
      <c r="J436" s="284"/>
    </row>
    <row r="437" spans="2:10" ht="12.75" customHeight="1" x14ac:dyDescent="0.2">
      <c r="B437" s="289">
        <v>17</v>
      </c>
      <c r="C437" s="284"/>
      <c r="D437" s="289" t="s">
        <v>138</v>
      </c>
      <c r="E437" s="284"/>
      <c r="F437" s="290">
        <v>10</v>
      </c>
      <c r="G437" s="284"/>
      <c r="H437" s="291" t="s">
        <v>299</v>
      </c>
      <c r="I437" s="289" t="s">
        <v>644</v>
      </c>
      <c r="J437" s="284"/>
    </row>
    <row r="438" spans="2:10" ht="12.75" customHeight="1" x14ac:dyDescent="0.2">
      <c r="B438" s="289">
        <v>18</v>
      </c>
      <c r="C438" s="284"/>
      <c r="D438" s="289" t="s">
        <v>138</v>
      </c>
      <c r="E438" s="284"/>
      <c r="F438" s="290">
        <v>10</v>
      </c>
      <c r="G438" s="284"/>
      <c r="H438" s="291" t="s">
        <v>299</v>
      </c>
      <c r="I438" s="289" t="s">
        <v>644</v>
      </c>
      <c r="J438" s="284"/>
    </row>
    <row r="439" spans="2:10" x14ac:dyDescent="0.2">
      <c r="B439" s="295"/>
      <c r="C439" s="284"/>
      <c r="D439" s="295"/>
      <c r="E439" s="284"/>
      <c r="F439" s="296">
        <v>190</v>
      </c>
      <c r="G439" s="284"/>
      <c r="H439" s="297"/>
      <c r="I439" s="295"/>
      <c r="J439" s="284"/>
    </row>
    <row r="440" spans="2:10" ht="45.6" customHeight="1" x14ac:dyDescent="0.2">
      <c r="B440" s="279" t="s">
        <v>645</v>
      </c>
      <c r="C440" s="267"/>
      <c r="D440" s="267"/>
      <c r="E440" s="267"/>
      <c r="F440" s="267"/>
      <c r="G440" s="267"/>
      <c r="H440" s="267"/>
      <c r="I440" s="267"/>
      <c r="J440" s="267"/>
    </row>
    <row r="441" spans="2:10" ht="12.75" customHeight="1" x14ac:dyDescent="0.2">
      <c r="B441" s="283" t="s">
        <v>160</v>
      </c>
      <c r="C441" s="284"/>
      <c r="D441" s="283" t="s">
        <v>161</v>
      </c>
      <c r="E441" s="284"/>
      <c r="F441" s="283" t="s">
        <v>162</v>
      </c>
      <c r="G441" s="284"/>
      <c r="H441" s="285" t="s">
        <v>163</v>
      </c>
      <c r="I441" s="283" t="s">
        <v>164</v>
      </c>
      <c r="J441" s="284"/>
    </row>
    <row r="442" spans="2:10" ht="12.75" customHeight="1" x14ac:dyDescent="0.2">
      <c r="B442" s="289">
        <v>1</v>
      </c>
      <c r="C442" s="284"/>
      <c r="D442" s="289" t="s">
        <v>646</v>
      </c>
      <c r="E442" s="284"/>
      <c r="F442" s="290">
        <v>216</v>
      </c>
      <c r="G442" s="284"/>
      <c r="H442" s="291" t="s">
        <v>229</v>
      </c>
      <c r="I442" s="289" t="s">
        <v>647</v>
      </c>
      <c r="J442" s="284"/>
    </row>
    <row r="443" spans="2:10" ht="12.75" customHeight="1" x14ac:dyDescent="0.2">
      <c r="B443" s="289">
        <v>2</v>
      </c>
      <c r="C443" s="284"/>
      <c r="D443" s="289" t="s">
        <v>646</v>
      </c>
      <c r="E443" s="284"/>
      <c r="F443" s="290">
        <v>845</v>
      </c>
      <c r="G443" s="284"/>
      <c r="H443" s="291" t="s">
        <v>305</v>
      </c>
      <c r="I443" s="289" t="s">
        <v>648</v>
      </c>
      <c r="J443" s="284"/>
    </row>
    <row r="444" spans="2:10" ht="12.75" customHeight="1" x14ac:dyDescent="0.2">
      <c r="B444" s="289">
        <v>3</v>
      </c>
      <c r="C444" s="284"/>
      <c r="D444" s="289" t="s">
        <v>646</v>
      </c>
      <c r="E444" s="284"/>
      <c r="F444" s="290">
        <v>310</v>
      </c>
      <c r="G444" s="284"/>
      <c r="H444" s="291" t="s">
        <v>286</v>
      </c>
      <c r="I444" s="289" t="s">
        <v>649</v>
      </c>
      <c r="J444" s="284"/>
    </row>
    <row r="445" spans="2:10" ht="12.75" customHeight="1" x14ac:dyDescent="0.2">
      <c r="B445" s="289">
        <v>4</v>
      </c>
      <c r="C445" s="284"/>
      <c r="D445" s="289" t="s">
        <v>646</v>
      </c>
      <c r="E445" s="284"/>
      <c r="F445" s="290">
        <v>1698.61</v>
      </c>
      <c r="G445" s="284"/>
      <c r="H445" s="291" t="s">
        <v>229</v>
      </c>
      <c r="I445" s="289" t="s">
        <v>648</v>
      </c>
      <c r="J445" s="284"/>
    </row>
    <row r="446" spans="2:10" ht="12.75" customHeight="1" x14ac:dyDescent="0.2">
      <c r="B446" s="289">
        <v>5</v>
      </c>
      <c r="C446" s="284"/>
      <c r="D446" s="289" t="s">
        <v>646</v>
      </c>
      <c r="E446" s="284"/>
      <c r="F446" s="290">
        <v>478.4</v>
      </c>
      <c r="G446" s="284"/>
      <c r="H446" s="291" t="s">
        <v>229</v>
      </c>
      <c r="I446" s="289" t="s">
        <v>647</v>
      </c>
      <c r="J446" s="284"/>
    </row>
    <row r="447" spans="2:10" ht="12.75" customHeight="1" x14ac:dyDescent="0.2">
      <c r="B447" s="289">
        <v>6</v>
      </c>
      <c r="C447" s="284"/>
      <c r="D447" s="289" t="s">
        <v>646</v>
      </c>
      <c r="E447" s="284"/>
      <c r="F447" s="290">
        <v>2804.85</v>
      </c>
      <c r="G447" s="284"/>
      <c r="H447" s="291" t="s">
        <v>229</v>
      </c>
      <c r="I447" s="289" t="s">
        <v>648</v>
      </c>
      <c r="J447" s="284"/>
    </row>
    <row r="448" spans="2:10" ht="12.75" customHeight="1" x14ac:dyDescent="0.2">
      <c r="B448" s="289">
        <v>7</v>
      </c>
      <c r="C448" s="284"/>
      <c r="D448" s="289" t="s">
        <v>646</v>
      </c>
      <c r="E448" s="284"/>
      <c r="F448" s="290">
        <v>338.4</v>
      </c>
      <c r="G448" s="284"/>
      <c r="H448" s="291" t="s">
        <v>305</v>
      </c>
      <c r="I448" s="289" t="s">
        <v>647</v>
      </c>
      <c r="J448" s="284"/>
    </row>
    <row r="449" spans="2:10" ht="12.75" customHeight="1" x14ac:dyDescent="0.2">
      <c r="B449" s="289">
        <v>8</v>
      </c>
      <c r="C449" s="284"/>
      <c r="D449" s="289" t="s">
        <v>646</v>
      </c>
      <c r="E449" s="284"/>
      <c r="F449" s="290">
        <v>181.5</v>
      </c>
      <c r="G449" s="284"/>
      <c r="H449" s="291" t="s">
        <v>308</v>
      </c>
      <c r="I449" s="289" t="s">
        <v>647</v>
      </c>
      <c r="J449" s="284"/>
    </row>
    <row r="450" spans="2:10" ht="12.75" customHeight="1" x14ac:dyDescent="0.2">
      <c r="B450" s="289">
        <v>9</v>
      </c>
      <c r="C450" s="284"/>
      <c r="D450" s="289" t="s">
        <v>646</v>
      </c>
      <c r="E450" s="284"/>
      <c r="F450" s="290">
        <v>976.17</v>
      </c>
      <c r="G450" s="284"/>
      <c r="H450" s="291" t="s">
        <v>426</v>
      </c>
      <c r="I450" s="289" t="s">
        <v>650</v>
      </c>
      <c r="J450" s="284"/>
    </row>
    <row r="451" spans="2:10" ht="12.75" customHeight="1" x14ac:dyDescent="0.2">
      <c r="B451" s="289">
        <v>10</v>
      </c>
      <c r="C451" s="284"/>
      <c r="D451" s="289" t="s">
        <v>646</v>
      </c>
      <c r="E451" s="284"/>
      <c r="F451" s="290">
        <v>1594.6</v>
      </c>
      <c r="G451" s="284"/>
      <c r="H451" s="291" t="s">
        <v>308</v>
      </c>
      <c r="I451" s="289" t="s">
        <v>651</v>
      </c>
      <c r="J451" s="284"/>
    </row>
    <row r="452" spans="2:10" x14ac:dyDescent="0.2">
      <c r="B452" s="295"/>
      <c r="C452" s="284"/>
      <c r="D452" s="295"/>
      <c r="E452" s="284"/>
      <c r="F452" s="296">
        <v>9443.5299999999988</v>
      </c>
      <c r="G452" s="284"/>
      <c r="H452" s="297"/>
      <c r="I452" s="295"/>
      <c r="J452" s="284"/>
    </row>
    <row r="453" spans="2:10" ht="45.6" customHeight="1" x14ac:dyDescent="0.2">
      <c r="B453" s="279" t="s">
        <v>652</v>
      </c>
      <c r="C453" s="267"/>
      <c r="D453" s="267"/>
      <c r="E453" s="267"/>
      <c r="F453" s="267"/>
      <c r="G453" s="267"/>
      <c r="H453" s="267"/>
      <c r="I453" s="267"/>
      <c r="J453" s="267"/>
    </row>
    <row r="454" spans="2:10" ht="12.75" customHeight="1" x14ac:dyDescent="0.2">
      <c r="B454" s="283" t="s">
        <v>160</v>
      </c>
      <c r="C454" s="284"/>
      <c r="D454" s="283" t="s">
        <v>161</v>
      </c>
      <c r="E454" s="284"/>
      <c r="F454" s="283" t="s">
        <v>162</v>
      </c>
      <c r="G454" s="284"/>
      <c r="H454" s="285" t="s">
        <v>163</v>
      </c>
      <c r="I454" s="283" t="s">
        <v>164</v>
      </c>
      <c r="J454" s="284"/>
    </row>
    <row r="455" spans="2:10" ht="12.75" customHeight="1" x14ac:dyDescent="0.2">
      <c r="B455" s="289">
        <v>1</v>
      </c>
      <c r="C455" s="284"/>
      <c r="D455" s="289" t="s">
        <v>653</v>
      </c>
      <c r="E455" s="284"/>
      <c r="F455" s="290">
        <v>13600</v>
      </c>
      <c r="G455" s="284"/>
      <c r="H455" s="291" t="s">
        <v>461</v>
      </c>
      <c r="I455" s="289" t="s">
        <v>654</v>
      </c>
      <c r="J455" s="284"/>
    </row>
    <row r="456" spans="2:10" ht="12.75" customHeight="1" x14ac:dyDescent="0.2">
      <c r="B456" s="289">
        <v>2</v>
      </c>
      <c r="C456" s="284"/>
      <c r="D456" s="289" t="s">
        <v>653</v>
      </c>
      <c r="E456" s="284"/>
      <c r="F456" s="290">
        <v>15470</v>
      </c>
      <c r="G456" s="284"/>
      <c r="H456" s="291" t="s">
        <v>278</v>
      </c>
      <c r="I456" s="289" t="s">
        <v>654</v>
      </c>
      <c r="J456" s="284"/>
    </row>
    <row r="457" spans="2:10" ht="12.75" customHeight="1" x14ac:dyDescent="0.2">
      <c r="B457" s="289">
        <v>3</v>
      </c>
      <c r="C457" s="284"/>
      <c r="D457" s="289" t="s">
        <v>653</v>
      </c>
      <c r="E457" s="284"/>
      <c r="F457" s="290">
        <v>15470</v>
      </c>
      <c r="G457" s="284"/>
      <c r="H457" s="291" t="s">
        <v>191</v>
      </c>
      <c r="I457" s="289" t="s">
        <v>654</v>
      </c>
      <c r="J457" s="284"/>
    </row>
    <row r="458" spans="2:10" ht="12.75" customHeight="1" x14ac:dyDescent="0.2">
      <c r="B458" s="289">
        <v>4</v>
      </c>
      <c r="C458" s="284"/>
      <c r="D458" s="289" t="s">
        <v>653</v>
      </c>
      <c r="E458" s="284"/>
      <c r="F458" s="290">
        <v>15470</v>
      </c>
      <c r="G458" s="284"/>
      <c r="H458" s="291" t="s">
        <v>311</v>
      </c>
      <c r="I458" s="289" t="s">
        <v>654</v>
      </c>
      <c r="J458" s="284"/>
    </row>
    <row r="459" spans="2:10" x14ac:dyDescent="0.2">
      <c r="B459" s="295"/>
      <c r="C459" s="284"/>
      <c r="D459" s="295"/>
      <c r="E459" s="284"/>
      <c r="F459" s="296">
        <v>60010</v>
      </c>
      <c r="G459" s="284"/>
      <c r="H459" s="297"/>
      <c r="I459" s="295"/>
      <c r="J459" s="284"/>
    </row>
    <row r="460" spans="2:10" ht="45.6" customHeight="1" x14ac:dyDescent="0.2">
      <c r="B460" s="279" t="s">
        <v>655</v>
      </c>
      <c r="C460" s="267"/>
      <c r="D460" s="267"/>
      <c r="E460" s="267"/>
      <c r="F460" s="267"/>
      <c r="G460" s="267"/>
      <c r="H460" s="267"/>
      <c r="I460" s="267"/>
      <c r="J460" s="267"/>
    </row>
    <row r="461" spans="2:10" ht="12.75" customHeight="1" x14ac:dyDescent="0.2">
      <c r="B461" s="283" t="s">
        <v>160</v>
      </c>
      <c r="C461" s="284"/>
      <c r="D461" s="283" t="s">
        <v>161</v>
      </c>
      <c r="E461" s="284"/>
      <c r="F461" s="283" t="s">
        <v>162</v>
      </c>
      <c r="G461" s="284"/>
      <c r="H461" s="285" t="s">
        <v>163</v>
      </c>
      <c r="I461" s="283" t="s">
        <v>164</v>
      </c>
      <c r="J461" s="284"/>
    </row>
    <row r="462" spans="2:10" ht="12.75" customHeight="1" x14ac:dyDescent="0.2">
      <c r="B462" s="289">
        <v>1</v>
      </c>
      <c r="C462" s="284"/>
      <c r="D462" s="289" t="s">
        <v>656</v>
      </c>
      <c r="E462" s="284"/>
      <c r="F462" s="290">
        <v>590</v>
      </c>
      <c r="G462" s="284"/>
      <c r="H462" s="291" t="s">
        <v>198</v>
      </c>
      <c r="I462" s="289" t="s">
        <v>591</v>
      </c>
      <c r="J462" s="284"/>
    </row>
    <row r="463" spans="2:10" ht="12.75" customHeight="1" x14ac:dyDescent="0.2">
      <c r="B463" s="289">
        <v>2</v>
      </c>
      <c r="C463" s="284"/>
      <c r="D463" s="289" t="s">
        <v>657</v>
      </c>
      <c r="E463" s="284"/>
      <c r="F463" s="290">
        <v>684.4</v>
      </c>
      <c r="G463" s="284"/>
      <c r="H463" s="291" t="s">
        <v>579</v>
      </c>
      <c r="I463" s="289" t="s">
        <v>596</v>
      </c>
      <c r="J463" s="284"/>
    </row>
    <row r="464" spans="2:10" ht="12.75" customHeight="1" x14ac:dyDescent="0.2">
      <c r="B464" s="289">
        <v>3</v>
      </c>
      <c r="C464" s="284"/>
      <c r="D464" s="289" t="s">
        <v>658</v>
      </c>
      <c r="E464" s="284"/>
      <c r="F464" s="290">
        <v>175</v>
      </c>
      <c r="G464" s="284"/>
      <c r="H464" s="291" t="s">
        <v>186</v>
      </c>
      <c r="I464" s="289" t="s">
        <v>659</v>
      </c>
      <c r="J464" s="284"/>
    </row>
    <row r="465" spans="2:10" ht="12.75" customHeight="1" x14ac:dyDescent="0.2">
      <c r="B465" s="289">
        <v>4</v>
      </c>
      <c r="C465" s="284"/>
      <c r="D465" s="289" t="s">
        <v>660</v>
      </c>
      <c r="E465" s="284"/>
      <c r="F465" s="290">
        <v>590</v>
      </c>
      <c r="G465" s="284"/>
      <c r="H465" s="291" t="s">
        <v>231</v>
      </c>
      <c r="I465" s="289" t="s">
        <v>591</v>
      </c>
      <c r="J465" s="284"/>
    </row>
    <row r="466" spans="2:10" ht="12.75" customHeight="1" x14ac:dyDescent="0.2">
      <c r="B466" s="289">
        <v>5</v>
      </c>
      <c r="C466" s="284"/>
      <c r="D466" s="289" t="s">
        <v>657</v>
      </c>
      <c r="E466" s="284"/>
      <c r="F466" s="290">
        <v>684.4</v>
      </c>
      <c r="G466" s="284"/>
      <c r="H466" s="291" t="s">
        <v>279</v>
      </c>
      <c r="I466" s="289" t="s">
        <v>596</v>
      </c>
      <c r="J466" s="284"/>
    </row>
    <row r="467" spans="2:10" ht="12.75" customHeight="1" x14ac:dyDescent="0.2">
      <c r="B467" s="289">
        <v>6</v>
      </c>
      <c r="C467" s="284"/>
      <c r="D467" s="289" t="s">
        <v>661</v>
      </c>
      <c r="E467" s="284"/>
      <c r="F467" s="290">
        <v>305</v>
      </c>
      <c r="G467" s="284"/>
      <c r="H467" s="291" t="s">
        <v>303</v>
      </c>
      <c r="I467" s="289" t="s">
        <v>619</v>
      </c>
      <c r="J467" s="284"/>
    </row>
    <row r="468" spans="2:10" ht="12.75" customHeight="1" x14ac:dyDescent="0.2">
      <c r="B468" s="289">
        <v>7</v>
      </c>
      <c r="C468" s="284"/>
      <c r="D468" s="289" t="s">
        <v>662</v>
      </c>
      <c r="E468" s="284"/>
      <c r="F468" s="290">
        <v>1400</v>
      </c>
      <c r="G468" s="284"/>
      <c r="H468" s="291" t="s">
        <v>186</v>
      </c>
      <c r="I468" s="289" t="s">
        <v>663</v>
      </c>
      <c r="J468" s="284"/>
    </row>
    <row r="469" spans="2:10" ht="12.75" customHeight="1" x14ac:dyDescent="0.2">
      <c r="B469" s="289">
        <v>8</v>
      </c>
      <c r="C469" s="284"/>
      <c r="D469" s="289" t="s">
        <v>656</v>
      </c>
      <c r="E469" s="284"/>
      <c r="F469" s="290">
        <v>305</v>
      </c>
      <c r="G469" s="284"/>
      <c r="H469" s="291" t="s">
        <v>231</v>
      </c>
      <c r="I469" s="289" t="s">
        <v>619</v>
      </c>
      <c r="J469" s="284"/>
    </row>
    <row r="470" spans="2:10" ht="12.75" customHeight="1" x14ac:dyDescent="0.2">
      <c r="B470" s="289">
        <v>9</v>
      </c>
      <c r="C470" s="284"/>
      <c r="D470" s="289" t="s">
        <v>664</v>
      </c>
      <c r="E470" s="284"/>
      <c r="F470" s="290">
        <v>700</v>
      </c>
      <c r="G470" s="284"/>
      <c r="H470" s="291" t="s">
        <v>303</v>
      </c>
      <c r="I470" s="289" t="s">
        <v>619</v>
      </c>
      <c r="J470" s="284"/>
    </row>
    <row r="471" spans="2:10" ht="12.75" customHeight="1" x14ac:dyDescent="0.2">
      <c r="B471" s="289">
        <v>10</v>
      </c>
      <c r="C471" s="284"/>
      <c r="D471" s="289" t="s">
        <v>662</v>
      </c>
      <c r="E471" s="284"/>
      <c r="F471" s="290">
        <v>1400</v>
      </c>
      <c r="G471" s="284"/>
      <c r="H471" s="291" t="s">
        <v>186</v>
      </c>
      <c r="I471" s="289" t="s">
        <v>663</v>
      </c>
      <c r="J471" s="284"/>
    </row>
    <row r="472" spans="2:10" ht="12.75" customHeight="1" x14ac:dyDescent="0.2">
      <c r="B472" s="289">
        <v>11</v>
      </c>
      <c r="C472" s="284"/>
      <c r="D472" s="289" t="s">
        <v>658</v>
      </c>
      <c r="E472" s="284"/>
      <c r="F472" s="290">
        <v>175</v>
      </c>
      <c r="G472" s="284"/>
      <c r="H472" s="291" t="s">
        <v>279</v>
      </c>
      <c r="I472" s="289" t="s">
        <v>659</v>
      </c>
      <c r="J472" s="284"/>
    </row>
    <row r="473" spans="2:10" ht="12.75" customHeight="1" x14ac:dyDescent="0.2">
      <c r="B473" s="289">
        <v>12</v>
      </c>
      <c r="C473" s="284"/>
      <c r="D473" s="289" t="s">
        <v>658</v>
      </c>
      <c r="E473" s="284"/>
      <c r="F473" s="290">
        <v>175</v>
      </c>
      <c r="G473" s="284"/>
      <c r="H473" s="291" t="s">
        <v>279</v>
      </c>
      <c r="I473" s="289" t="s">
        <v>659</v>
      </c>
      <c r="J473" s="284"/>
    </row>
    <row r="474" spans="2:10" ht="12.75" customHeight="1" x14ac:dyDescent="0.2">
      <c r="B474" s="289">
        <v>13</v>
      </c>
      <c r="C474" s="284"/>
      <c r="D474" s="289" t="s">
        <v>665</v>
      </c>
      <c r="E474" s="284"/>
      <c r="F474" s="290">
        <v>175</v>
      </c>
      <c r="G474" s="284"/>
      <c r="H474" s="291" t="s">
        <v>279</v>
      </c>
      <c r="I474" s="289" t="s">
        <v>666</v>
      </c>
      <c r="J474" s="284"/>
    </row>
    <row r="475" spans="2:10" ht="12.75" customHeight="1" x14ac:dyDescent="0.2">
      <c r="B475" s="289">
        <v>14</v>
      </c>
      <c r="C475" s="284"/>
      <c r="D475" s="289" t="s">
        <v>667</v>
      </c>
      <c r="E475" s="284"/>
      <c r="F475" s="290">
        <v>1400</v>
      </c>
      <c r="G475" s="284"/>
      <c r="H475" s="291" t="s">
        <v>302</v>
      </c>
      <c r="I475" s="289" t="s">
        <v>663</v>
      </c>
      <c r="J475" s="284"/>
    </row>
    <row r="476" spans="2:10" ht="12.75" customHeight="1" x14ac:dyDescent="0.2">
      <c r="B476" s="289">
        <v>15</v>
      </c>
      <c r="C476" s="284"/>
      <c r="D476" s="289" t="s">
        <v>665</v>
      </c>
      <c r="E476" s="284"/>
      <c r="F476" s="290">
        <v>175</v>
      </c>
      <c r="G476" s="284"/>
      <c r="H476" s="291" t="s">
        <v>303</v>
      </c>
      <c r="I476" s="289" t="s">
        <v>666</v>
      </c>
      <c r="J476" s="284"/>
    </row>
    <row r="477" spans="2:10" ht="12.75" customHeight="1" x14ac:dyDescent="0.2">
      <c r="B477" s="289">
        <v>16</v>
      </c>
      <c r="C477" s="284"/>
      <c r="D477" s="289" t="s">
        <v>667</v>
      </c>
      <c r="E477" s="284"/>
      <c r="F477" s="290">
        <v>1400</v>
      </c>
      <c r="G477" s="284"/>
      <c r="H477" s="291" t="s">
        <v>302</v>
      </c>
      <c r="I477" s="289" t="s">
        <v>663</v>
      </c>
      <c r="J477" s="284"/>
    </row>
    <row r="478" spans="2:10" ht="12.75" customHeight="1" x14ac:dyDescent="0.2">
      <c r="B478" s="289">
        <v>17</v>
      </c>
      <c r="C478" s="284"/>
      <c r="D478" s="289" t="s">
        <v>657</v>
      </c>
      <c r="E478" s="284"/>
      <c r="F478" s="290">
        <v>684.4</v>
      </c>
      <c r="G478" s="284"/>
      <c r="H478" s="291" t="s">
        <v>305</v>
      </c>
      <c r="I478" s="289" t="s">
        <v>596</v>
      </c>
      <c r="J478" s="284"/>
    </row>
    <row r="479" spans="2:10" ht="12.75" customHeight="1" x14ac:dyDescent="0.2">
      <c r="B479" s="289">
        <v>18</v>
      </c>
      <c r="C479" s="284"/>
      <c r="D479" s="289" t="s">
        <v>665</v>
      </c>
      <c r="E479" s="284"/>
      <c r="F479" s="290">
        <v>175</v>
      </c>
      <c r="G479" s="284"/>
      <c r="H479" s="291" t="s">
        <v>303</v>
      </c>
      <c r="I479" s="289" t="s">
        <v>666</v>
      </c>
      <c r="J479" s="284"/>
    </row>
    <row r="480" spans="2:10" ht="12.75" customHeight="1" x14ac:dyDescent="0.2">
      <c r="B480" s="289">
        <v>19</v>
      </c>
      <c r="C480" s="284"/>
      <c r="D480" s="289" t="s">
        <v>660</v>
      </c>
      <c r="E480" s="284"/>
      <c r="F480" s="290">
        <v>590</v>
      </c>
      <c r="G480" s="284"/>
      <c r="H480" s="291" t="s">
        <v>190</v>
      </c>
      <c r="I480" s="289" t="s">
        <v>591</v>
      </c>
      <c r="J480" s="284"/>
    </row>
    <row r="481" spans="2:10" ht="12.75" customHeight="1" x14ac:dyDescent="0.2">
      <c r="B481" s="289">
        <v>20</v>
      </c>
      <c r="C481" s="284"/>
      <c r="D481" s="289" t="s">
        <v>667</v>
      </c>
      <c r="E481" s="284"/>
      <c r="F481" s="290">
        <v>1400</v>
      </c>
      <c r="G481" s="284"/>
      <c r="H481" s="291" t="s">
        <v>426</v>
      </c>
      <c r="I481" s="289" t="s">
        <v>663</v>
      </c>
      <c r="J481" s="284"/>
    </row>
    <row r="482" spans="2:10" ht="12.75" customHeight="1" x14ac:dyDescent="0.2">
      <c r="B482" s="289">
        <v>21</v>
      </c>
      <c r="C482" s="284"/>
      <c r="D482" s="289" t="s">
        <v>660</v>
      </c>
      <c r="E482" s="284"/>
      <c r="F482" s="290">
        <v>590</v>
      </c>
      <c r="G482" s="284"/>
      <c r="H482" s="291" t="s">
        <v>279</v>
      </c>
      <c r="I482" s="289" t="s">
        <v>591</v>
      </c>
      <c r="J482" s="284"/>
    </row>
    <row r="483" spans="2:10" ht="12.75" customHeight="1" x14ac:dyDescent="0.2">
      <c r="B483" s="289">
        <v>22</v>
      </c>
      <c r="C483" s="284"/>
      <c r="D483" s="289" t="s">
        <v>661</v>
      </c>
      <c r="E483" s="284"/>
      <c r="F483" s="290">
        <v>305</v>
      </c>
      <c r="G483" s="284"/>
      <c r="H483" s="291" t="s">
        <v>186</v>
      </c>
      <c r="I483" s="289" t="s">
        <v>619</v>
      </c>
      <c r="J483" s="284"/>
    </row>
    <row r="484" spans="2:10" x14ac:dyDescent="0.2">
      <c r="B484" s="295"/>
      <c r="C484" s="284"/>
      <c r="D484" s="295"/>
      <c r="E484" s="284"/>
      <c r="F484" s="296">
        <v>14078.2</v>
      </c>
      <c r="G484" s="284"/>
      <c r="H484" s="297"/>
      <c r="I484" s="295"/>
      <c r="J484" s="284"/>
    </row>
    <row r="485" spans="2:10" ht="45.6" customHeight="1" x14ac:dyDescent="0.2">
      <c r="B485" s="279" t="s">
        <v>668</v>
      </c>
      <c r="C485" s="267"/>
      <c r="D485" s="267"/>
      <c r="E485" s="267"/>
      <c r="F485" s="267"/>
      <c r="G485" s="267"/>
      <c r="H485" s="267"/>
      <c r="I485" s="267"/>
      <c r="J485" s="267"/>
    </row>
    <row r="486" spans="2:10" ht="12.75" customHeight="1" x14ac:dyDescent="0.2">
      <c r="B486" s="283" t="s">
        <v>160</v>
      </c>
      <c r="C486" s="284"/>
      <c r="D486" s="283" t="s">
        <v>161</v>
      </c>
      <c r="E486" s="284"/>
      <c r="F486" s="283" t="s">
        <v>162</v>
      </c>
      <c r="G486" s="284"/>
      <c r="H486" s="285" t="s">
        <v>163</v>
      </c>
      <c r="I486" s="283" t="s">
        <v>164</v>
      </c>
      <c r="J486" s="284"/>
    </row>
    <row r="487" spans="2:10" ht="12.75" customHeight="1" x14ac:dyDescent="0.2">
      <c r="B487" s="289">
        <v>1</v>
      </c>
      <c r="C487" s="284"/>
      <c r="D487" s="289" t="s">
        <v>669</v>
      </c>
      <c r="E487" s="284"/>
      <c r="F487" s="290">
        <v>418</v>
      </c>
      <c r="G487" s="284"/>
      <c r="H487" s="291" t="s">
        <v>231</v>
      </c>
      <c r="I487" s="289" t="s">
        <v>670</v>
      </c>
      <c r="J487" s="284"/>
    </row>
    <row r="488" spans="2:10" ht="12.75" customHeight="1" x14ac:dyDescent="0.2">
      <c r="B488" s="289">
        <v>2</v>
      </c>
      <c r="C488" s="284"/>
      <c r="D488" s="289" t="s">
        <v>671</v>
      </c>
      <c r="E488" s="284"/>
      <c r="F488" s="290">
        <v>396</v>
      </c>
      <c r="G488" s="284"/>
      <c r="H488" s="291" t="s">
        <v>166</v>
      </c>
      <c r="I488" s="289" t="s">
        <v>672</v>
      </c>
      <c r="J488" s="284"/>
    </row>
    <row r="489" spans="2:10" ht="12.75" customHeight="1" x14ac:dyDescent="0.2">
      <c r="B489" s="289">
        <v>3</v>
      </c>
      <c r="C489" s="284"/>
      <c r="D489" s="289" t="s">
        <v>671</v>
      </c>
      <c r="E489" s="284"/>
      <c r="F489" s="290">
        <v>396</v>
      </c>
      <c r="G489" s="284"/>
      <c r="H489" s="291" t="s">
        <v>198</v>
      </c>
      <c r="I489" s="289" t="s">
        <v>672</v>
      </c>
      <c r="J489" s="284"/>
    </row>
    <row r="490" spans="2:10" ht="12.75" customHeight="1" x14ac:dyDescent="0.2">
      <c r="B490" s="289">
        <v>4</v>
      </c>
      <c r="C490" s="284"/>
      <c r="D490" s="289" t="s">
        <v>673</v>
      </c>
      <c r="E490" s="284"/>
      <c r="F490" s="290">
        <v>2330</v>
      </c>
      <c r="G490" s="284"/>
      <c r="H490" s="291" t="s">
        <v>397</v>
      </c>
      <c r="I490" s="289" t="s">
        <v>625</v>
      </c>
      <c r="J490" s="284"/>
    </row>
    <row r="491" spans="2:10" ht="12.75" customHeight="1" x14ac:dyDescent="0.2">
      <c r="B491" s="289">
        <v>5</v>
      </c>
      <c r="C491" s="284"/>
      <c r="D491" s="289" t="s">
        <v>674</v>
      </c>
      <c r="E491" s="284"/>
      <c r="F491" s="290">
        <v>418</v>
      </c>
      <c r="G491" s="284"/>
      <c r="H491" s="291" t="s">
        <v>579</v>
      </c>
      <c r="I491" s="289" t="s">
        <v>670</v>
      </c>
      <c r="J491" s="284"/>
    </row>
    <row r="492" spans="2:10" ht="12.75" customHeight="1" x14ac:dyDescent="0.2">
      <c r="B492" s="289">
        <v>6</v>
      </c>
      <c r="C492" s="284"/>
      <c r="D492" s="289" t="s">
        <v>673</v>
      </c>
      <c r="E492" s="284"/>
      <c r="F492" s="290">
        <v>2330</v>
      </c>
      <c r="G492" s="284"/>
      <c r="H492" s="291" t="s">
        <v>166</v>
      </c>
      <c r="I492" s="289" t="s">
        <v>625</v>
      </c>
      <c r="J492" s="284"/>
    </row>
    <row r="493" spans="2:10" ht="12.75" customHeight="1" x14ac:dyDescent="0.2">
      <c r="B493" s="289">
        <v>7</v>
      </c>
      <c r="C493" s="284"/>
      <c r="D493" s="289" t="s">
        <v>673</v>
      </c>
      <c r="E493" s="284"/>
      <c r="F493" s="290">
        <v>2330</v>
      </c>
      <c r="G493" s="284"/>
      <c r="H493" s="291" t="s">
        <v>426</v>
      </c>
      <c r="I493" s="289" t="s">
        <v>625</v>
      </c>
      <c r="J493" s="284"/>
    </row>
    <row r="494" spans="2:10" ht="12.75" customHeight="1" x14ac:dyDescent="0.2">
      <c r="B494" s="289">
        <v>8</v>
      </c>
      <c r="C494" s="284"/>
      <c r="D494" s="289" t="s">
        <v>673</v>
      </c>
      <c r="E494" s="284"/>
      <c r="F494" s="290">
        <v>2330</v>
      </c>
      <c r="G494" s="284"/>
      <c r="H494" s="291" t="s">
        <v>191</v>
      </c>
      <c r="I494" s="289" t="s">
        <v>625</v>
      </c>
      <c r="J494" s="284"/>
    </row>
    <row r="495" spans="2:10" x14ac:dyDescent="0.2">
      <c r="B495" s="295"/>
      <c r="C495" s="284"/>
      <c r="D495" s="295"/>
      <c r="E495" s="284"/>
      <c r="F495" s="296">
        <v>10948</v>
      </c>
      <c r="G495" s="284"/>
      <c r="H495" s="297"/>
      <c r="I495" s="295"/>
      <c r="J495" s="284"/>
    </row>
    <row r="496" spans="2:10" ht="45.6" customHeight="1" x14ac:dyDescent="0.2">
      <c r="B496" s="279" t="s">
        <v>675</v>
      </c>
      <c r="C496" s="267"/>
      <c r="D496" s="267"/>
      <c r="E496" s="267"/>
      <c r="F496" s="267"/>
      <c r="G496" s="267"/>
      <c r="H496" s="267"/>
      <c r="I496" s="267"/>
      <c r="J496" s="267"/>
    </row>
    <row r="497" spans="2:10" ht="12.75" customHeight="1" x14ac:dyDescent="0.2">
      <c r="B497" s="283" t="s">
        <v>160</v>
      </c>
      <c r="C497" s="284"/>
      <c r="D497" s="283" t="s">
        <v>161</v>
      </c>
      <c r="E497" s="284"/>
      <c r="F497" s="283" t="s">
        <v>162</v>
      </c>
      <c r="G497" s="284"/>
      <c r="H497" s="285" t="s">
        <v>163</v>
      </c>
      <c r="I497" s="283" t="s">
        <v>164</v>
      </c>
      <c r="J497" s="284"/>
    </row>
    <row r="498" spans="2:10" ht="12.75" customHeight="1" x14ac:dyDescent="0.2">
      <c r="B498" s="289">
        <v>1</v>
      </c>
      <c r="C498" s="284"/>
      <c r="D498" s="289" t="s">
        <v>676</v>
      </c>
      <c r="E498" s="284"/>
      <c r="F498" s="290">
        <v>4979.6000000000004</v>
      </c>
      <c r="G498" s="284"/>
      <c r="H498" s="291" t="s">
        <v>229</v>
      </c>
      <c r="I498" s="289" t="s">
        <v>677</v>
      </c>
      <c r="J498" s="284"/>
    </row>
    <row r="499" spans="2:10" ht="12.75" customHeight="1" x14ac:dyDescent="0.2">
      <c r="B499" s="289">
        <v>2</v>
      </c>
      <c r="C499" s="284"/>
      <c r="D499" s="289" t="s">
        <v>676</v>
      </c>
      <c r="E499" s="284"/>
      <c r="F499" s="290">
        <v>4979.6000000000004</v>
      </c>
      <c r="G499" s="284"/>
      <c r="H499" s="291" t="s">
        <v>186</v>
      </c>
      <c r="I499" s="289" t="s">
        <v>677</v>
      </c>
      <c r="J499" s="284"/>
    </row>
    <row r="500" spans="2:10" ht="12.75" customHeight="1" x14ac:dyDescent="0.2">
      <c r="B500" s="289">
        <v>3</v>
      </c>
      <c r="C500" s="284"/>
      <c r="D500" s="289" t="s">
        <v>676</v>
      </c>
      <c r="E500" s="284"/>
      <c r="F500" s="290">
        <v>4979.6000000000004</v>
      </c>
      <c r="G500" s="284"/>
      <c r="H500" s="291" t="s">
        <v>296</v>
      </c>
      <c r="I500" s="289" t="s">
        <v>677</v>
      </c>
      <c r="J500" s="284"/>
    </row>
    <row r="501" spans="2:10" x14ac:dyDescent="0.2">
      <c r="B501" s="295"/>
      <c r="C501" s="284"/>
      <c r="D501" s="295"/>
      <c r="E501" s="284"/>
      <c r="F501" s="296">
        <v>14938.8</v>
      </c>
      <c r="G501" s="284"/>
      <c r="H501" s="297"/>
      <c r="I501" s="295"/>
      <c r="J501" s="284"/>
    </row>
    <row r="502" spans="2:10" ht="45.6" customHeight="1" x14ac:dyDescent="0.2">
      <c r="B502" s="279" t="s">
        <v>678</v>
      </c>
      <c r="C502" s="267"/>
      <c r="D502" s="267"/>
      <c r="E502" s="267"/>
      <c r="F502" s="267"/>
      <c r="G502" s="267"/>
      <c r="H502" s="267"/>
      <c r="I502" s="267"/>
      <c r="J502" s="267"/>
    </row>
    <row r="503" spans="2:10" ht="12.75" customHeight="1" x14ac:dyDescent="0.2">
      <c r="B503" s="283" t="s">
        <v>160</v>
      </c>
      <c r="C503" s="284"/>
      <c r="D503" s="283" t="s">
        <v>161</v>
      </c>
      <c r="E503" s="284"/>
      <c r="F503" s="283" t="s">
        <v>162</v>
      </c>
      <c r="G503" s="284"/>
      <c r="H503" s="285" t="s">
        <v>163</v>
      </c>
      <c r="I503" s="283" t="s">
        <v>164</v>
      </c>
      <c r="J503" s="284"/>
    </row>
    <row r="504" spans="2:10" ht="12.75" customHeight="1" x14ac:dyDescent="0.2">
      <c r="B504" s="289">
        <v>1</v>
      </c>
      <c r="C504" s="284"/>
      <c r="D504" s="289" t="s">
        <v>679</v>
      </c>
      <c r="E504" s="284"/>
      <c r="F504" s="290">
        <v>90</v>
      </c>
      <c r="G504" s="284"/>
      <c r="H504" s="291" t="s">
        <v>397</v>
      </c>
      <c r="I504" s="289" t="s">
        <v>680</v>
      </c>
      <c r="J504" s="284"/>
    </row>
    <row r="505" spans="2:10" ht="12.75" customHeight="1" x14ac:dyDescent="0.2">
      <c r="B505" s="289">
        <v>2</v>
      </c>
      <c r="C505" s="284"/>
      <c r="D505" s="289" t="s">
        <v>679</v>
      </c>
      <c r="E505" s="284"/>
      <c r="F505" s="290">
        <v>90</v>
      </c>
      <c r="G505" s="284"/>
      <c r="H505" s="291" t="s">
        <v>461</v>
      </c>
      <c r="I505" s="289" t="s">
        <v>681</v>
      </c>
      <c r="J505" s="284"/>
    </row>
    <row r="506" spans="2:10" ht="12.75" customHeight="1" x14ac:dyDescent="0.2">
      <c r="B506" s="289">
        <v>3</v>
      </c>
      <c r="C506" s="284"/>
      <c r="D506" s="289" t="s">
        <v>679</v>
      </c>
      <c r="E506" s="284"/>
      <c r="F506" s="290">
        <v>130</v>
      </c>
      <c r="G506" s="284"/>
      <c r="H506" s="291" t="s">
        <v>461</v>
      </c>
      <c r="I506" s="289" t="s">
        <v>682</v>
      </c>
      <c r="J506" s="284"/>
    </row>
    <row r="507" spans="2:10" ht="12.75" customHeight="1" x14ac:dyDescent="0.2">
      <c r="B507" s="289">
        <v>4</v>
      </c>
      <c r="C507" s="284"/>
      <c r="D507" s="289" t="s">
        <v>679</v>
      </c>
      <c r="E507" s="284"/>
      <c r="F507" s="290">
        <v>154</v>
      </c>
      <c r="G507" s="284"/>
      <c r="H507" s="291" t="s">
        <v>215</v>
      </c>
      <c r="I507" s="289" t="s">
        <v>683</v>
      </c>
      <c r="J507" s="284"/>
    </row>
    <row r="508" spans="2:10" ht="12.75" customHeight="1" x14ac:dyDescent="0.2">
      <c r="B508" s="289">
        <v>5</v>
      </c>
      <c r="C508" s="284"/>
      <c r="D508" s="289" t="s">
        <v>679</v>
      </c>
      <c r="E508" s="284"/>
      <c r="F508" s="290">
        <v>90</v>
      </c>
      <c r="G508" s="284"/>
      <c r="H508" s="291" t="s">
        <v>215</v>
      </c>
      <c r="I508" s="289" t="s">
        <v>680</v>
      </c>
      <c r="J508" s="284"/>
    </row>
    <row r="509" spans="2:10" ht="12.75" customHeight="1" x14ac:dyDescent="0.2">
      <c r="B509" s="289">
        <v>6</v>
      </c>
      <c r="C509" s="284"/>
      <c r="D509" s="289" t="s">
        <v>679</v>
      </c>
      <c r="E509" s="284"/>
      <c r="F509" s="290">
        <v>180</v>
      </c>
      <c r="G509" s="284"/>
      <c r="H509" s="291" t="s">
        <v>231</v>
      </c>
      <c r="I509" s="289" t="s">
        <v>680</v>
      </c>
      <c r="J509" s="284"/>
    </row>
    <row r="510" spans="2:10" ht="12.75" customHeight="1" x14ac:dyDescent="0.2">
      <c r="B510" s="289">
        <v>7</v>
      </c>
      <c r="C510" s="284"/>
      <c r="D510" s="289" t="s">
        <v>679</v>
      </c>
      <c r="E510" s="284"/>
      <c r="F510" s="290">
        <v>180</v>
      </c>
      <c r="G510" s="284"/>
      <c r="H510" s="291" t="s">
        <v>231</v>
      </c>
      <c r="I510" s="289" t="s">
        <v>680</v>
      </c>
      <c r="J510" s="284"/>
    </row>
    <row r="511" spans="2:10" ht="12.75" customHeight="1" x14ac:dyDescent="0.2">
      <c r="B511" s="289">
        <v>8</v>
      </c>
      <c r="C511" s="284"/>
      <c r="D511" s="289" t="s">
        <v>679</v>
      </c>
      <c r="E511" s="284"/>
      <c r="F511" s="290">
        <v>42</v>
      </c>
      <c r="G511" s="284"/>
      <c r="H511" s="291" t="s">
        <v>166</v>
      </c>
      <c r="I511" s="289" t="s">
        <v>684</v>
      </c>
      <c r="J511" s="284"/>
    </row>
    <row r="512" spans="2:10" ht="12.75" customHeight="1" x14ac:dyDescent="0.2">
      <c r="B512" s="289">
        <v>9</v>
      </c>
      <c r="C512" s="284"/>
      <c r="D512" s="289" t="s">
        <v>679</v>
      </c>
      <c r="E512" s="284"/>
      <c r="F512" s="290">
        <v>90</v>
      </c>
      <c r="G512" s="284"/>
      <c r="H512" s="291" t="s">
        <v>255</v>
      </c>
      <c r="I512" s="289" t="s">
        <v>681</v>
      </c>
      <c r="J512" s="284"/>
    </row>
    <row r="513" spans="2:10" ht="12.75" customHeight="1" x14ac:dyDescent="0.2">
      <c r="B513" s="289">
        <v>10</v>
      </c>
      <c r="C513" s="284"/>
      <c r="D513" s="289" t="s">
        <v>679</v>
      </c>
      <c r="E513" s="284"/>
      <c r="F513" s="290">
        <v>714</v>
      </c>
      <c r="G513" s="284"/>
      <c r="H513" s="291" t="s">
        <v>243</v>
      </c>
      <c r="I513" s="289" t="s">
        <v>683</v>
      </c>
      <c r="J513" s="284"/>
    </row>
    <row r="514" spans="2:10" ht="12.75" customHeight="1" x14ac:dyDescent="0.2">
      <c r="B514" s="289">
        <v>11</v>
      </c>
      <c r="C514" s="284"/>
      <c r="D514" s="289" t="s">
        <v>679</v>
      </c>
      <c r="E514" s="284"/>
      <c r="F514" s="290">
        <v>270</v>
      </c>
      <c r="G514" s="284"/>
      <c r="H514" s="291" t="s">
        <v>243</v>
      </c>
      <c r="I514" s="289" t="s">
        <v>681</v>
      </c>
      <c r="J514" s="284"/>
    </row>
    <row r="515" spans="2:10" ht="12.75" customHeight="1" x14ac:dyDescent="0.2">
      <c r="B515" s="289">
        <v>12</v>
      </c>
      <c r="C515" s="284"/>
      <c r="D515" s="289" t="s">
        <v>679</v>
      </c>
      <c r="E515" s="284"/>
      <c r="F515" s="290">
        <v>180</v>
      </c>
      <c r="G515" s="284"/>
      <c r="H515" s="291" t="s">
        <v>243</v>
      </c>
      <c r="I515" s="289" t="s">
        <v>681</v>
      </c>
      <c r="J515" s="284"/>
    </row>
    <row r="516" spans="2:10" ht="12.75" customHeight="1" x14ac:dyDescent="0.2">
      <c r="B516" s="289">
        <v>13</v>
      </c>
      <c r="C516" s="284"/>
      <c r="D516" s="289" t="s">
        <v>679</v>
      </c>
      <c r="E516" s="284"/>
      <c r="F516" s="290">
        <v>650</v>
      </c>
      <c r="G516" s="284"/>
      <c r="H516" s="291" t="s">
        <v>166</v>
      </c>
      <c r="I516" s="289" t="s">
        <v>682</v>
      </c>
      <c r="J516" s="284"/>
    </row>
    <row r="517" spans="2:10" ht="12.75" customHeight="1" x14ac:dyDescent="0.2">
      <c r="B517" s="289">
        <v>14</v>
      </c>
      <c r="C517" s="284"/>
      <c r="D517" s="289" t="s">
        <v>679</v>
      </c>
      <c r="E517" s="284"/>
      <c r="F517" s="290">
        <v>867.16</v>
      </c>
      <c r="G517" s="284"/>
      <c r="H517" s="291" t="s">
        <v>169</v>
      </c>
      <c r="I517" s="289" t="s">
        <v>685</v>
      </c>
      <c r="J517" s="284"/>
    </row>
    <row r="518" spans="2:10" ht="12.75" customHeight="1" x14ac:dyDescent="0.2">
      <c r="B518" s="289">
        <v>15</v>
      </c>
      <c r="C518" s="284"/>
      <c r="D518" s="289" t="s">
        <v>679</v>
      </c>
      <c r="E518" s="284"/>
      <c r="F518" s="290">
        <v>168</v>
      </c>
      <c r="G518" s="284"/>
      <c r="H518" s="291" t="s">
        <v>302</v>
      </c>
      <c r="I518" s="289" t="s">
        <v>684</v>
      </c>
      <c r="J518" s="284"/>
    </row>
    <row r="519" spans="2:10" x14ac:dyDescent="0.2">
      <c r="B519" s="295"/>
      <c r="C519" s="284"/>
      <c r="D519" s="295"/>
      <c r="E519" s="284"/>
      <c r="F519" s="296">
        <v>3895.16</v>
      </c>
      <c r="G519" s="284"/>
      <c r="H519" s="297"/>
      <c r="I519" s="295"/>
      <c r="J519" s="284"/>
    </row>
    <row r="520" spans="2:10" ht="45.6" customHeight="1" x14ac:dyDescent="0.2">
      <c r="B520" s="279" t="s">
        <v>686</v>
      </c>
      <c r="C520" s="267"/>
      <c r="D520" s="267"/>
      <c r="E520" s="267"/>
      <c r="F520" s="267"/>
      <c r="G520" s="267"/>
      <c r="H520" s="267"/>
      <c r="I520" s="267"/>
      <c r="J520" s="267"/>
    </row>
    <row r="521" spans="2:10" ht="12.75" customHeight="1" x14ac:dyDescent="0.2">
      <c r="B521" s="283" t="s">
        <v>160</v>
      </c>
      <c r="C521" s="284"/>
      <c r="D521" s="283" t="s">
        <v>161</v>
      </c>
      <c r="E521" s="284"/>
      <c r="F521" s="283" t="s">
        <v>162</v>
      </c>
      <c r="G521" s="284"/>
      <c r="H521" s="285" t="s">
        <v>163</v>
      </c>
      <c r="I521" s="283" t="s">
        <v>164</v>
      </c>
      <c r="J521" s="284"/>
    </row>
    <row r="522" spans="2:10" ht="12.75" customHeight="1" x14ac:dyDescent="0.2">
      <c r="B522" s="289">
        <v>1</v>
      </c>
      <c r="C522" s="284"/>
      <c r="D522" s="289" t="s">
        <v>687</v>
      </c>
      <c r="E522" s="284"/>
      <c r="F522" s="290">
        <v>223</v>
      </c>
      <c r="G522" s="284"/>
      <c r="H522" s="291" t="s">
        <v>461</v>
      </c>
      <c r="I522" s="289" t="s">
        <v>688</v>
      </c>
      <c r="J522" s="284"/>
    </row>
    <row r="523" spans="2:10" ht="12.75" customHeight="1" x14ac:dyDescent="0.2">
      <c r="B523" s="289">
        <v>2</v>
      </c>
      <c r="C523" s="284"/>
      <c r="D523" s="289" t="s">
        <v>687</v>
      </c>
      <c r="E523" s="284"/>
      <c r="F523" s="290">
        <v>251.9</v>
      </c>
      <c r="G523" s="284"/>
      <c r="H523" s="291" t="s">
        <v>279</v>
      </c>
      <c r="I523" s="289" t="s">
        <v>688</v>
      </c>
      <c r="J523" s="284"/>
    </row>
    <row r="524" spans="2:10" ht="12.75" customHeight="1" x14ac:dyDescent="0.2">
      <c r="B524" s="289">
        <v>3</v>
      </c>
      <c r="C524" s="284"/>
      <c r="D524" s="289" t="s">
        <v>689</v>
      </c>
      <c r="E524" s="284"/>
      <c r="F524" s="290">
        <v>640</v>
      </c>
      <c r="G524" s="284"/>
      <c r="H524" s="291" t="s">
        <v>169</v>
      </c>
      <c r="I524" s="289" t="s">
        <v>690</v>
      </c>
      <c r="J524" s="284"/>
    </row>
    <row r="525" spans="2:10" ht="12.75" customHeight="1" x14ac:dyDescent="0.2">
      <c r="B525" s="289">
        <v>4</v>
      </c>
      <c r="C525" s="284"/>
      <c r="D525" s="289" t="s">
        <v>687</v>
      </c>
      <c r="E525" s="284"/>
      <c r="F525" s="290">
        <v>230.9</v>
      </c>
      <c r="G525" s="284"/>
      <c r="H525" s="291" t="s">
        <v>305</v>
      </c>
      <c r="I525" s="289" t="s">
        <v>688</v>
      </c>
      <c r="J525" s="284"/>
    </row>
    <row r="526" spans="2:10" x14ac:dyDescent="0.2">
      <c r="B526" s="295"/>
      <c r="C526" s="284"/>
      <c r="D526" s="295"/>
      <c r="E526" s="284"/>
      <c r="F526" s="296">
        <v>1345.8000000000002</v>
      </c>
      <c r="G526" s="284"/>
      <c r="H526" s="297"/>
      <c r="I526" s="295"/>
      <c r="J526" s="284"/>
    </row>
    <row r="527" spans="2:10" ht="45.6" customHeight="1" x14ac:dyDescent="0.2">
      <c r="B527" s="279" t="s">
        <v>387</v>
      </c>
      <c r="C527" s="267"/>
      <c r="D527" s="267"/>
      <c r="E527" s="267"/>
      <c r="F527" s="267"/>
      <c r="G527" s="267"/>
      <c r="H527" s="267"/>
      <c r="I527" s="267"/>
      <c r="J527" s="267"/>
    </row>
    <row r="528" spans="2:10" ht="12.75" customHeight="1" x14ac:dyDescent="0.2">
      <c r="B528" s="283" t="s">
        <v>160</v>
      </c>
      <c r="C528" s="284"/>
      <c r="D528" s="283" t="s">
        <v>161</v>
      </c>
      <c r="E528" s="284"/>
      <c r="F528" s="283" t="s">
        <v>162</v>
      </c>
      <c r="G528" s="284"/>
      <c r="H528" s="285" t="s">
        <v>163</v>
      </c>
      <c r="I528" s="283" t="s">
        <v>164</v>
      </c>
      <c r="J528" s="284"/>
    </row>
    <row r="529" spans="2:10" ht="12.75" customHeight="1" x14ac:dyDescent="0.2">
      <c r="B529" s="289">
        <v>1</v>
      </c>
      <c r="C529" s="284"/>
      <c r="D529" s="289" t="s">
        <v>423</v>
      </c>
      <c r="E529" s="284"/>
      <c r="F529" s="290">
        <v>52.1</v>
      </c>
      <c r="G529" s="284"/>
      <c r="H529" s="291" t="s">
        <v>231</v>
      </c>
      <c r="I529" s="289" t="s">
        <v>391</v>
      </c>
      <c r="J529" s="284"/>
    </row>
    <row r="530" spans="2:10" ht="12.75" customHeight="1" x14ac:dyDescent="0.2">
      <c r="B530" s="289">
        <v>2</v>
      </c>
      <c r="C530" s="284"/>
      <c r="D530" s="289" t="s">
        <v>417</v>
      </c>
      <c r="E530" s="284"/>
      <c r="F530" s="290">
        <v>30.8</v>
      </c>
      <c r="G530" s="284"/>
      <c r="H530" s="291" t="s">
        <v>279</v>
      </c>
      <c r="I530" s="289" t="s">
        <v>400</v>
      </c>
      <c r="J530" s="284"/>
    </row>
    <row r="531" spans="2:10" ht="12.75" customHeight="1" x14ac:dyDescent="0.2">
      <c r="B531" s="289">
        <v>3</v>
      </c>
      <c r="C531" s="284"/>
      <c r="D531" s="289" t="s">
        <v>388</v>
      </c>
      <c r="E531" s="284"/>
      <c r="F531" s="290">
        <v>156</v>
      </c>
      <c r="G531" s="284"/>
      <c r="H531" s="291" t="s">
        <v>302</v>
      </c>
      <c r="I531" s="289" t="s">
        <v>416</v>
      </c>
      <c r="J531" s="284"/>
    </row>
    <row r="532" spans="2:10" x14ac:dyDescent="0.2">
      <c r="B532" s="295"/>
      <c r="C532" s="284"/>
      <c r="D532" s="295"/>
      <c r="E532" s="284"/>
      <c r="F532" s="296">
        <v>238.9</v>
      </c>
      <c r="G532" s="284"/>
      <c r="H532" s="297"/>
      <c r="I532" s="295"/>
      <c r="J532" s="284"/>
    </row>
    <row r="533" spans="2:10" ht="45.6" customHeight="1" x14ac:dyDescent="0.2">
      <c r="B533" s="279" t="s">
        <v>691</v>
      </c>
      <c r="C533" s="267"/>
      <c r="D533" s="267"/>
      <c r="E533" s="267"/>
      <c r="F533" s="267"/>
      <c r="G533" s="267"/>
      <c r="H533" s="267"/>
      <c r="I533" s="267"/>
      <c r="J533" s="267"/>
    </row>
    <row r="534" spans="2:10" ht="12.75" customHeight="1" x14ac:dyDescent="0.2">
      <c r="B534" s="283" t="s">
        <v>160</v>
      </c>
      <c r="C534" s="284"/>
      <c r="D534" s="283" t="s">
        <v>161</v>
      </c>
      <c r="E534" s="284"/>
      <c r="F534" s="283" t="s">
        <v>162</v>
      </c>
      <c r="G534" s="284"/>
      <c r="H534" s="285" t="s">
        <v>163</v>
      </c>
      <c r="I534" s="283" t="s">
        <v>164</v>
      </c>
      <c r="J534" s="284"/>
    </row>
    <row r="535" spans="2:10" ht="12.75" customHeight="1" x14ac:dyDescent="0.2">
      <c r="B535" s="289">
        <v>1</v>
      </c>
      <c r="C535" s="284"/>
      <c r="D535" s="289" t="s">
        <v>692</v>
      </c>
      <c r="E535" s="284"/>
      <c r="F535" s="290">
        <v>96262.19</v>
      </c>
      <c r="G535" s="284"/>
      <c r="H535" s="291" t="s">
        <v>195</v>
      </c>
      <c r="I535" s="289" t="s">
        <v>693</v>
      </c>
      <c r="J535" s="284"/>
    </row>
    <row r="536" spans="2:10" ht="12.75" customHeight="1" x14ac:dyDescent="0.2">
      <c r="B536" s="289">
        <v>2</v>
      </c>
      <c r="C536" s="284"/>
      <c r="D536" s="289" t="s">
        <v>692</v>
      </c>
      <c r="E536" s="284"/>
      <c r="F536" s="290">
        <v>35009.75</v>
      </c>
      <c r="G536" s="284"/>
      <c r="H536" s="291" t="s">
        <v>382</v>
      </c>
      <c r="I536" s="289" t="s">
        <v>693</v>
      </c>
      <c r="J536" s="284"/>
    </row>
    <row r="537" spans="2:10" x14ac:dyDescent="0.2">
      <c r="B537" s="295"/>
      <c r="C537" s="284"/>
      <c r="D537" s="295"/>
      <c r="E537" s="284"/>
      <c r="F537" s="296">
        <v>131271.94</v>
      </c>
      <c r="G537" s="284"/>
      <c r="H537" s="297"/>
      <c r="I537" s="295"/>
      <c r="J537" s="284"/>
    </row>
    <row r="538" spans="2:10" ht="12.6" customHeight="1" x14ac:dyDescent="0.2"/>
  </sheetData>
  <mergeCells count="2013">
    <mergeCell ref="B536:C536"/>
    <mergeCell ref="D536:E536"/>
    <mergeCell ref="F536:G536"/>
    <mergeCell ref="I536:J536"/>
    <mergeCell ref="B537:C537"/>
    <mergeCell ref="D537:E537"/>
    <mergeCell ref="F537:G537"/>
    <mergeCell ref="I537:J537"/>
    <mergeCell ref="B533:J533"/>
    <mergeCell ref="B534:C534"/>
    <mergeCell ref="D534:E534"/>
    <mergeCell ref="F534:G534"/>
    <mergeCell ref="I534:J534"/>
    <mergeCell ref="B535:C535"/>
    <mergeCell ref="D535:E535"/>
    <mergeCell ref="F535:G535"/>
    <mergeCell ref="I535:J535"/>
    <mergeCell ref="B531:C531"/>
    <mergeCell ref="D531:E531"/>
    <mergeCell ref="F531:G531"/>
    <mergeCell ref="I531:J531"/>
    <mergeCell ref="B532:C532"/>
    <mergeCell ref="D532:E532"/>
    <mergeCell ref="F532:G532"/>
    <mergeCell ref="I532:J532"/>
    <mergeCell ref="B529:C529"/>
    <mergeCell ref="D529:E529"/>
    <mergeCell ref="F529:G529"/>
    <mergeCell ref="I529:J529"/>
    <mergeCell ref="B530:C530"/>
    <mergeCell ref="D530:E530"/>
    <mergeCell ref="F530:G530"/>
    <mergeCell ref="I530:J530"/>
    <mergeCell ref="B526:C526"/>
    <mergeCell ref="D526:E526"/>
    <mergeCell ref="F526:G526"/>
    <mergeCell ref="I526:J526"/>
    <mergeCell ref="B527:J527"/>
    <mergeCell ref="B528:C528"/>
    <mergeCell ref="D528:E528"/>
    <mergeCell ref="F528:G528"/>
    <mergeCell ref="I528:J528"/>
    <mergeCell ref="B524:C524"/>
    <mergeCell ref="D524:E524"/>
    <mergeCell ref="F524:G524"/>
    <mergeCell ref="I524:J524"/>
    <mergeCell ref="B525:C525"/>
    <mergeCell ref="D525:E525"/>
    <mergeCell ref="F525:G525"/>
    <mergeCell ref="I525:J525"/>
    <mergeCell ref="B522:C522"/>
    <mergeCell ref="D522:E522"/>
    <mergeCell ref="F522:G522"/>
    <mergeCell ref="I522:J522"/>
    <mergeCell ref="B523:C523"/>
    <mergeCell ref="D523:E523"/>
    <mergeCell ref="F523:G523"/>
    <mergeCell ref="I523:J523"/>
    <mergeCell ref="B519:C519"/>
    <mergeCell ref="D519:E519"/>
    <mergeCell ref="F519:G519"/>
    <mergeCell ref="I519:J519"/>
    <mergeCell ref="B520:J520"/>
    <mergeCell ref="B521:C521"/>
    <mergeCell ref="D521:E521"/>
    <mergeCell ref="F521:G521"/>
    <mergeCell ref="I521:J521"/>
    <mergeCell ref="B517:C517"/>
    <mergeCell ref="D517:E517"/>
    <mergeCell ref="F517:G517"/>
    <mergeCell ref="I517:J517"/>
    <mergeCell ref="B518:C518"/>
    <mergeCell ref="D518:E518"/>
    <mergeCell ref="F518:G518"/>
    <mergeCell ref="I518:J518"/>
    <mergeCell ref="B515:C515"/>
    <mergeCell ref="D515:E515"/>
    <mergeCell ref="F515:G515"/>
    <mergeCell ref="I515:J515"/>
    <mergeCell ref="B516:C516"/>
    <mergeCell ref="D516:E516"/>
    <mergeCell ref="F516:G516"/>
    <mergeCell ref="I516:J516"/>
    <mergeCell ref="B513:C513"/>
    <mergeCell ref="D513:E513"/>
    <mergeCell ref="F513:G513"/>
    <mergeCell ref="I513:J513"/>
    <mergeCell ref="B514:C514"/>
    <mergeCell ref="D514:E514"/>
    <mergeCell ref="F514:G514"/>
    <mergeCell ref="I514:J514"/>
    <mergeCell ref="B511:C511"/>
    <mergeCell ref="D511:E511"/>
    <mergeCell ref="F511:G511"/>
    <mergeCell ref="I511:J511"/>
    <mergeCell ref="B512:C512"/>
    <mergeCell ref="D512:E512"/>
    <mergeCell ref="F512:G512"/>
    <mergeCell ref="I512:J512"/>
    <mergeCell ref="B509:C509"/>
    <mergeCell ref="D509:E509"/>
    <mergeCell ref="F509:G509"/>
    <mergeCell ref="I509:J509"/>
    <mergeCell ref="B510:C510"/>
    <mergeCell ref="D510:E510"/>
    <mergeCell ref="F510:G510"/>
    <mergeCell ref="I510:J510"/>
    <mergeCell ref="B507:C507"/>
    <mergeCell ref="D507:E507"/>
    <mergeCell ref="F507:G507"/>
    <mergeCell ref="I507:J507"/>
    <mergeCell ref="B508:C508"/>
    <mergeCell ref="D508:E508"/>
    <mergeCell ref="F508:G508"/>
    <mergeCell ref="I508:J508"/>
    <mergeCell ref="B505:C505"/>
    <mergeCell ref="D505:E505"/>
    <mergeCell ref="F505:G505"/>
    <mergeCell ref="I505:J505"/>
    <mergeCell ref="B506:C506"/>
    <mergeCell ref="D506:E506"/>
    <mergeCell ref="F506:G506"/>
    <mergeCell ref="I506:J506"/>
    <mergeCell ref="B502:J502"/>
    <mergeCell ref="B503:C503"/>
    <mergeCell ref="D503:E503"/>
    <mergeCell ref="F503:G503"/>
    <mergeCell ref="I503:J503"/>
    <mergeCell ref="B504:C504"/>
    <mergeCell ref="D504:E504"/>
    <mergeCell ref="F504:G504"/>
    <mergeCell ref="I504:J504"/>
    <mergeCell ref="B500:C500"/>
    <mergeCell ref="D500:E500"/>
    <mergeCell ref="F500:G500"/>
    <mergeCell ref="I500:J500"/>
    <mergeCell ref="B501:C501"/>
    <mergeCell ref="D501:E501"/>
    <mergeCell ref="F501:G501"/>
    <mergeCell ref="I501:J501"/>
    <mergeCell ref="B498:C498"/>
    <mergeCell ref="D498:E498"/>
    <mergeCell ref="F498:G498"/>
    <mergeCell ref="I498:J498"/>
    <mergeCell ref="B499:C499"/>
    <mergeCell ref="D499:E499"/>
    <mergeCell ref="F499:G499"/>
    <mergeCell ref="I499:J499"/>
    <mergeCell ref="B495:C495"/>
    <mergeCell ref="D495:E495"/>
    <mergeCell ref="F495:G495"/>
    <mergeCell ref="I495:J495"/>
    <mergeCell ref="B496:J496"/>
    <mergeCell ref="B497:C497"/>
    <mergeCell ref="D497:E497"/>
    <mergeCell ref="F497:G497"/>
    <mergeCell ref="I497:J497"/>
    <mergeCell ref="B493:C493"/>
    <mergeCell ref="D493:E493"/>
    <mergeCell ref="F493:G493"/>
    <mergeCell ref="I493:J493"/>
    <mergeCell ref="B494:C494"/>
    <mergeCell ref="D494:E494"/>
    <mergeCell ref="F494:G494"/>
    <mergeCell ref="I494:J494"/>
    <mergeCell ref="B491:C491"/>
    <mergeCell ref="D491:E491"/>
    <mergeCell ref="F491:G491"/>
    <mergeCell ref="I491:J491"/>
    <mergeCell ref="B492:C492"/>
    <mergeCell ref="D492:E492"/>
    <mergeCell ref="F492:G492"/>
    <mergeCell ref="I492:J492"/>
    <mergeCell ref="B489:C489"/>
    <mergeCell ref="D489:E489"/>
    <mergeCell ref="F489:G489"/>
    <mergeCell ref="I489:J489"/>
    <mergeCell ref="B490:C490"/>
    <mergeCell ref="D490:E490"/>
    <mergeCell ref="F490:G490"/>
    <mergeCell ref="I490:J490"/>
    <mergeCell ref="B487:C487"/>
    <mergeCell ref="D487:E487"/>
    <mergeCell ref="F487:G487"/>
    <mergeCell ref="I487:J487"/>
    <mergeCell ref="B488:C488"/>
    <mergeCell ref="D488:E488"/>
    <mergeCell ref="F488:G488"/>
    <mergeCell ref="I488:J488"/>
    <mergeCell ref="B484:C484"/>
    <mergeCell ref="D484:E484"/>
    <mergeCell ref="F484:G484"/>
    <mergeCell ref="I484:J484"/>
    <mergeCell ref="B485:J485"/>
    <mergeCell ref="B486:C486"/>
    <mergeCell ref="D486:E486"/>
    <mergeCell ref="F486:G486"/>
    <mergeCell ref="I486:J486"/>
    <mergeCell ref="B482:C482"/>
    <mergeCell ref="D482:E482"/>
    <mergeCell ref="F482:G482"/>
    <mergeCell ref="I482:J482"/>
    <mergeCell ref="B483:C483"/>
    <mergeCell ref="D483:E483"/>
    <mergeCell ref="F483:G483"/>
    <mergeCell ref="I483:J483"/>
    <mergeCell ref="B480:C480"/>
    <mergeCell ref="D480:E480"/>
    <mergeCell ref="F480:G480"/>
    <mergeCell ref="I480:J480"/>
    <mergeCell ref="B481:C481"/>
    <mergeCell ref="D481:E481"/>
    <mergeCell ref="F481:G481"/>
    <mergeCell ref="I481:J481"/>
    <mergeCell ref="B478:C478"/>
    <mergeCell ref="D478:E478"/>
    <mergeCell ref="F478:G478"/>
    <mergeCell ref="I478:J478"/>
    <mergeCell ref="B479:C479"/>
    <mergeCell ref="D479:E479"/>
    <mergeCell ref="F479:G479"/>
    <mergeCell ref="I479:J479"/>
    <mergeCell ref="B476:C476"/>
    <mergeCell ref="D476:E476"/>
    <mergeCell ref="F476:G476"/>
    <mergeCell ref="I476:J476"/>
    <mergeCell ref="B477:C477"/>
    <mergeCell ref="D477:E477"/>
    <mergeCell ref="F477:G477"/>
    <mergeCell ref="I477:J477"/>
    <mergeCell ref="B474:C474"/>
    <mergeCell ref="D474:E474"/>
    <mergeCell ref="F474:G474"/>
    <mergeCell ref="I474:J474"/>
    <mergeCell ref="B475:C475"/>
    <mergeCell ref="D475:E475"/>
    <mergeCell ref="F475:G475"/>
    <mergeCell ref="I475:J475"/>
    <mergeCell ref="B472:C472"/>
    <mergeCell ref="D472:E472"/>
    <mergeCell ref="F472:G472"/>
    <mergeCell ref="I472:J472"/>
    <mergeCell ref="B473:C473"/>
    <mergeCell ref="D473:E473"/>
    <mergeCell ref="F473:G473"/>
    <mergeCell ref="I473:J473"/>
    <mergeCell ref="B470:C470"/>
    <mergeCell ref="D470:E470"/>
    <mergeCell ref="F470:G470"/>
    <mergeCell ref="I470:J470"/>
    <mergeCell ref="B471:C471"/>
    <mergeCell ref="D471:E471"/>
    <mergeCell ref="F471:G471"/>
    <mergeCell ref="I471:J471"/>
    <mergeCell ref="B468:C468"/>
    <mergeCell ref="D468:E468"/>
    <mergeCell ref="F468:G468"/>
    <mergeCell ref="I468:J468"/>
    <mergeCell ref="B469:C469"/>
    <mergeCell ref="D469:E469"/>
    <mergeCell ref="F469:G469"/>
    <mergeCell ref="I469:J469"/>
    <mergeCell ref="B466:C466"/>
    <mergeCell ref="D466:E466"/>
    <mergeCell ref="F466:G466"/>
    <mergeCell ref="I466:J466"/>
    <mergeCell ref="B467:C467"/>
    <mergeCell ref="D467:E467"/>
    <mergeCell ref="F467:G467"/>
    <mergeCell ref="I467:J467"/>
    <mergeCell ref="B464:C464"/>
    <mergeCell ref="D464:E464"/>
    <mergeCell ref="F464:G464"/>
    <mergeCell ref="I464:J464"/>
    <mergeCell ref="B465:C465"/>
    <mergeCell ref="D465:E465"/>
    <mergeCell ref="F465:G465"/>
    <mergeCell ref="I465:J465"/>
    <mergeCell ref="B462:C462"/>
    <mergeCell ref="D462:E462"/>
    <mergeCell ref="F462:G462"/>
    <mergeCell ref="I462:J462"/>
    <mergeCell ref="B463:C463"/>
    <mergeCell ref="D463:E463"/>
    <mergeCell ref="F463:G463"/>
    <mergeCell ref="I463:J463"/>
    <mergeCell ref="B459:C459"/>
    <mergeCell ref="D459:E459"/>
    <mergeCell ref="F459:G459"/>
    <mergeCell ref="I459:J459"/>
    <mergeCell ref="B460:J460"/>
    <mergeCell ref="B461:C461"/>
    <mergeCell ref="D461:E461"/>
    <mergeCell ref="F461:G461"/>
    <mergeCell ref="I461:J461"/>
    <mergeCell ref="B457:C457"/>
    <mergeCell ref="D457:E457"/>
    <mergeCell ref="F457:G457"/>
    <mergeCell ref="I457:J457"/>
    <mergeCell ref="B458:C458"/>
    <mergeCell ref="D458:E458"/>
    <mergeCell ref="F458:G458"/>
    <mergeCell ref="I458:J458"/>
    <mergeCell ref="B455:C455"/>
    <mergeCell ref="D455:E455"/>
    <mergeCell ref="F455:G455"/>
    <mergeCell ref="I455:J455"/>
    <mergeCell ref="B456:C456"/>
    <mergeCell ref="D456:E456"/>
    <mergeCell ref="F456:G456"/>
    <mergeCell ref="I456:J456"/>
    <mergeCell ref="B452:C452"/>
    <mergeCell ref="D452:E452"/>
    <mergeCell ref="F452:G452"/>
    <mergeCell ref="I452:J452"/>
    <mergeCell ref="B453:J453"/>
    <mergeCell ref="B454:C454"/>
    <mergeCell ref="D454:E454"/>
    <mergeCell ref="F454:G454"/>
    <mergeCell ref="I454:J454"/>
    <mergeCell ref="B450:C450"/>
    <mergeCell ref="D450:E450"/>
    <mergeCell ref="F450:G450"/>
    <mergeCell ref="I450:J450"/>
    <mergeCell ref="B451:C451"/>
    <mergeCell ref="D451:E451"/>
    <mergeCell ref="F451:G451"/>
    <mergeCell ref="I451:J451"/>
    <mergeCell ref="B448:C448"/>
    <mergeCell ref="D448:E448"/>
    <mergeCell ref="F448:G448"/>
    <mergeCell ref="I448:J448"/>
    <mergeCell ref="B449:C449"/>
    <mergeCell ref="D449:E449"/>
    <mergeCell ref="F449:G449"/>
    <mergeCell ref="I449:J449"/>
    <mergeCell ref="B446:C446"/>
    <mergeCell ref="D446:E446"/>
    <mergeCell ref="F446:G446"/>
    <mergeCell ref="I446:J446"/>
    <mergeCell ref="B447:C447"/>
    <mergeCell ref="D447:E447"/>
    <mergeCell ref="F447:G447"/>
    <mergeCell ref="I447:J447"/>
    <mergeCell ref="B444:C444"/>
    <mergeCell ref="D444:E444"/>
    <mergeCell ref="F444:G444"/>
    <mergeCell ref="I444:J444"/>
    <mergeCell ref="B445:C445"/>
    <mergeCell ref="D445:E445"/>
    <mergeCell ref="F445:G445"/>
    <mergeCell ref="I445:J445"/>
    <mergeCell ref="B442:C442"/>
    <mergeCell ref="D442:E442"/>
    <mergeCell ref="F442:G442"/>
    <mergeCell ref="I442:J442"/>
    <mergeCell ref="B443:C443"/>
    <mergeCell ref="D443:E443"/>
    <mergeCell ref="F443:G443"/>
    <mergeCell ref="I443:J443"/>
    <mergeCell ref="B439:C439"/>
    <mergeCell ref="D439:E439"/>
    <mergeCell ref="F439:G439"/>
    <mergeCell ref="I439:J439"/>
    <mergeCell ref="B440:J440"/>
    <mergeCell ref="B441:C441"/>
    <mergeCell ref="D441:E441"/>
    <mergeCell ref="F441:G441"/>
    <mergeCell ref="I441:J441"/>
    <mergeCell ref="B437:C437"/>
    <mergeCell ref="D437:E437"/>
    <mergeCell ref="F437:G437"/>
    <mergeCell ref="I437:J437"/>
    <mergeCell ref="B438:C438"/>
    <mergeCell ref="D438:E438"/>
    <mergeCell ref="F438:G438"/>
    <mergeCell ref="I438:J438"/>
    <mergeCell ref="B435:C435"/>
    <mergeCell ref="D435:E435"/>
    <mergeCell ref="F435:G435"/>
    <mergeCell ref="I435:J435"/>
    <mergeCell ref="B436:C436"/>
    <mergeCell ref="D436:E436"/>
    <mergeCell ref="F436:G436"/>
    <mergeCell ref="I436:J436"/>
    <mergeCell ref="B433:C433"/>
    <mergeCell ref="D433:E433"/>
    <mergeCell ref="F433:G433"/>
    <mergeCell ref="I433:J433"/>
    <mergeCell ref="B434:C434"/>
    <mergeCell ref="D434:E434"/>
    <mergeCell ref="F434:G434"/>
    <mergeCell ref="I434:J434"/>
    <mergeCell ref="B431:C431"/>
    <mergeCell ref="D431:E431"/>
    <mergeCell ref="F431:G431"/>
    <mergeCell ref="I431:J431"/>
    <mergeCell ref="B432:C432"/>
    <mergeCell ref="D432:E432"/>
    <mergeCell ref="F432:G432"/>
    <mergeCell ref="I432:J432"/>
    <mergeCell ref="B429:C429"/>
    <mergeCell ref="D429:E429"/>
    <mergeCell ref="F429:G429"/>
    <mergeCell ref="I429:J429"/>
    <mergeCell ref="B430:C430"/>
    <mergeCell ref="D430:E430"/>
    <mergeCell ref="F430:G430"/>
    <mergeCell ref="I430:J430"/>
    <mergeCell ref="B427:C427"/>
    <mergeCell ref="D427:E427"/>
    <mergeCell ref="F427:G427"/>
    <mergeCell ref="I427:J427"/>
    <mergeCell ref="B428:C428"/>
    <mergeCell ref="D428:E428"/>
    <mergeCell ref="F428:G428"/>
    <mergeCell ref="I428:J428"/>
    <mergeCell ref="B425:C425"/>
    <mergeCell ref="D425:E425"/>
    <mergeCell ref="F425:G425"/>
    <mergeCell ref="I425:J425"/>
    <mergeCell ref="B426:C426"/>
    <mergeCell ref="D426:E426"/>
    <mergeCell ref="F426:G426"/>
    <mergeCell ref="I426:J426"/>
    <mergeCell ref="B423:C423"/>
    <mergeCell ref="D423:E423"/>
    <mergeCell ref="F423:G423"/>
    <mergeCell ref="I423:J423"/>
    <mergeCell ref="B424:C424"/>
    <mergeCell ref="D424:E424"/>
    <mergeCell ref="F424:G424"/>
    <mergeCell ref="I424:J424"/>
    <mergeCell ref="B421:C421"/>
    <mergeCell ref="D421:E421"/>
    <mergeCell ref="F421:G421"/>
    <mergeCell ref="I421:J421"/>
    <mergeCell ref="B422:C422"/>
    <mergeCell ref="D422:E422"/>
    <mergeCell ref="F422:G422"/>
    <mergeCell ref="I422:J422"/>
    <mergeCell ref="B418:C418"/>
    <mergeCell ref="D418:E418"/>
    <mergeCell ref="F418:G418"/>
    <mergeCell ref="I418:J418"/>
    <mergeCell ref="B419:J419"/>
    <mergeCell ref="B420:C420"/>
    <mergeCell ref="D420:E420"/>
    <mergeCell ref="F420:G420"/>
    <mergeCell ref="I420:J420"/>
    <mergeCell ref="B416:C416"/>
    <mergeCell ref="D416:E416"/>
    <mergeCell ref="F416:G416"/>
    <mergeCell ref="I416:J416"/>
    <mergeCell ref="B417:C417"/>
    <mergeCell ref="D417:E417"/>
    <mergeCell ref="F417:G417"/>
    <mergeCell ref="I417:J417"/>
    <mergeCell ref="B413:J413"/>
    <mergeCell ref="B414:C414"/>
    <mergeCell ref="D414:E414"/>
    <mergeCell ref="F414:G414"/>
    <mergeCell ref="I414:J414"/>
    <mergeCell ref="B415:C415"/>
    <mergeCell ref="D415:E415"/>
    <mergeCell ref="F415:G415"/>
    <mergeCell ref="I415:J415"/>
    <mergeCell ref="B411:C411"/>
    <mergeCell ref="D411:E411"/>
    <mergeCell ref="F411:G411"/>
    <mergeCell ref="I411:J411"/>
    <mergeCell ref="B412:C412"/>
    <mergeCell ref="D412:E412"/>
    <mergeCell ref="F412:G412"/>
    <mergeCell ref="I412:J412"/>
    <mergeCell ref="B409:C409"/>
    <mergeCell ref="D409:E409"/>
    <mergeCell ref="F409:G409"/>
    <mergeCell ref="I409:J409"/>
    <mergeCell ref="B410:C410"/>
    <mergeCell ref="D410:E410"/>
    <mergeCell ref="F410:G410"/>
    <mergeCell ref="I410:J410"/>
    <mergeCell ref="B407:C407"/>
    <mergeCell ref="D407:E407"/>
    <mergeCell ref="F407:G407"/>
    <mergeCell ref="I407:J407"/>
    <mergeCell ref="B408:C408"/>
    <mergeCell ref="D408:E408"/>
    <mergeCell ref="F408:G408"/>
    <mergeCell ref="I408:J408"/>
    <mergeCell ref="B405:C405"/>
    <mergeCell ref="D405:E405"/>
    <mergeCell ref="F405:G405"/>
    <mergeCell ref="I405:J405"/>
    <mergeCell ref="B406:C406"/>
    <mergeCell ref="D406:E406"/>
    <mergeCell ref="F406:G406"/>
    <mergeCell ref="I406:J406"/>
    <mergeCell ref="B403:C403"/>
    <mergeCell ref="D403:E403"/>
    <mergeCell ref="F403:G403"/>
    <mergeCell ref="I403:J403"/>
    <mergeCell ref="B404:C404"/>
    <mergeCell ref="D404:E404"/>
    <mergeCell ref="F404:G404"/>
    <mergeCell ref="I404:J404"/>
    <mergeCell ref="B401:C401"/>
    <mergeCell ref="D401:E401"/>
    <mergeCell ref="F401:G401"/>
    <mergeCell ref="I401:J401"/>
    <mergeCell ref="B402:C402"/>
    <mergeCell ref="D402:E402"/>
    <mergeCell ref="F402:G402"/>
    <mergeCell ref="I402:J402"/>
    <mergeCell ref="B399:C399"/>
    <mergeCell ref="D399:E399"/>
    <mergeCell ref="F399:G399"/>
    <mergeCell ref="I399:J399"/>
    <mergeCell ref="B400:C400"/>
    <mergeCell ref="D400:E400"/>
    <mergeCell ref="F400:G400"/>
    <mergeCell ref="I400:J400"/>
    <mergeCell ref="B397:C397"/>
    <mergeCell ref="D397:E397"/>
    <mergeCell ref="F397:G397"/>
    <mergeCell ref="I397:J397"/>
    <mergeCell ref="B398:C398"/>
    <mergeCell ref="D398:E398"/>
    <mergeCell ref="F398:G398"/>
    <mergeCell ref="I398:J398"/>
    <mergeCell ref="B395:C395"/>
    <mergeCell ref="D395:E395"/>
    <mergeCell ref="F395:G395"/>
    <mergeCell ref="I395:J395"/>
    <mergeCell ref="B396:C396"/>
    <mergeCell ref="D396:E396"/>
    <mergeCell ref="F396:G396"/>
    <mergeCell ref="I396:J396"/>
    <mergeCell ref="B393:C393"/>
    <mergeCell ref="D393:E393"/>
    <mergeCell ref="F393:G393"/>
    <mergeCell ref="I393:J393"/>
    <mergeCell ref="B394:C394"/>
    <mergeCell ref="D394:E394"/>
    <mergeCell ref="F394:G394"/>
    <mergeCell ref="I394:J394"/>
    <mergeCell ref="B391:C391"/>
    <mergeCell ref="D391:E391"/>
    <mergeCell ref="F391:G391"/>
    <mergeCell ref="I391:J391"/>
    <mergeCell ref="B392:C392"/>
    <mergeCell ref="D392:E392"/>
    <mergeCell ref="F392:G392"/>
    <mergeCell ref="I392:J392"/>
    <mergeCell ref="B389:C389"/>
    <mergeCell ref="D389:E389"/>
    <mergeCell ref="F389:G389"/>
    <mergeCell ref="I389:J389"/>
    <mergeCell ref="B390:C390"/>
    <mergeCell ref="D390:E390"/>
    <mergeCell ref="F390:G390"/>
    <mergeCell ref="I390:J390"/>
    <mergeCell ref="B387:C387"/>
    <mergeCell ref="D387:E387"/>
    <mergeCell ref="F387:G387"/>
    <mergeCell ref="I387:J387"/>
    <mergeCell ref="B388:C388"/>
    <mergeCell ref="D388:E388"/>
    <mergeCell ref="F388:G388"/>
    <mergeCell ref="I388:J388"/>
    <mergeCell ref="B385:C385"/>
    <mergeCell ref="D385:E385"/>
    <mergeCell ref="F385:G385"/>
    <mergeCell ref="I385:J385"/>
    <mergeCell ref="B386:C386"/>
    <mergeCell ref="D386:E386"/>
    <mergeCell ref="F386:G386"/>
    <mergeCell ref="I386:J386"/>
    <mergeCell ref="B383:C383"/>
    <mergeCell ref="D383:E383"/>
    <mergeCell ref="F383:G383"/>
    <mergeCell ref="I383:J383"/>
    <mergeCell ref="B384:C384"/>
    <mergeCell ref="D384:E384"/>
    <mergeCell ref="F384:G384"/>
    <mergeCell ref="I384:J384"/>
    <mergeCell ref="B381:C381"/>
    <mergeCell ref="D381:E381"/>
    <mergeCell ref="F381:G381"/>
    <mergeCell ref="I381:J381"/>
    <mergeCell ref="B382:C382"/>
    <mergeCell ref="D382:E382"/>
    <mergeCell ref="F382:G382"/>
    <mergeCell ref="I382:J382"/>
    <mergeCell ref="B379:C379"/>
    <mergeCell ref="D379:E379"/>
    <mergeCell ref="F379:G379"/>
    <mergeCell ref="I379:J379"/>
    <mergeCell ref="B380:C380"/>
    <mergeCell ref="D380:E380"/>
    <mergeCell ref="F380:G380"/>
    <mergeCell ref="I380:J380"/>
    <mergeCell ref="B377:C377"/>
    <mergeCell ref="D377:E377"/>
    <mergeCell ref="F377:G377"/>
    <mergeCell ref="I377:J377"/>
    <mergeCell ref="B378:C378"/>
    <mergeCell ref="D378:E378"/>
    <mergeCell ref="F378:G378"/>
    <mergeCell ref="I378:J378"/>
    <mergeCell ref="B375:C375"/>
    <mergeCell ref="D375:E375"/>
    <mergeCell ref="F375:G375"/>
    <mergeCell ref="I375:J375"/>
    <mergeCell ref="B376:C376"/>
    <mergeCell ref="D376:E376"/>
    <mergeCell ref="F376:G376"/>
    <mergeCell ref="I376:J376"/>
    <mergeCell ref="B373:C373"/>
    <mergeCell ref="D373:E373"/>
    <mergeCell ref="F373:G373"/>
    <mergeCell ref="I373:J373"/>
    <mergeCell ref="B374:C374"/>
    <mergeCell ref="D374:E374"/>
    <mergeCell ref="F374:G374"/>
    <mergeCell ref="I374:J374"/>
    <mergeCell ref="B371:C371"/>
    <mergeCell ref="D371:E371"/>
    <mergeCell ref="F371:G371"/>
    <mergeCell ref="I371:J371"/>
    <mergeCell ref="B372:C372"/>
    <mergeCell ref="D372:E372"/>
    <mergeCell ref="F372:G372"/>
    <mergeCell ref="I372:J372"/>
    <mergeCell ref="B369:C369"/>
    <mergeCell ref="D369:E369"/>
    <mergeCell ref="F369:G369"/>
    <mergeCell ref="I369:J369"/>
    <mergeCell ref="B370:C370"/>
    <mergeCell ref="D370:E370"/>
    <mergeCell ref="F370:G370"/>
    <mergeCell ref="I370:J370"/>
    <mergeCell ref="B367:C367"/>
    <mergeCell ref="D367:E367"/>
    <mergeCell ref="F367:G367"/>
    <mergeCell ref="I367:J367"/>
    <mergeCell ref="B368:C368"/>
    <mergeCell ref="D368:E368"/>
    <mergeCell ref="F368:G368"/>
    <mergeCell ref="I368:J368"/>
    <mergeCell ref="B365:C365"/>
    <mergeCell ref="D365:E365"/>
    <mergeCell ref="F365:G365"/>
    <mergeCell ref="I365:J365"/>
    <mergeCell ref="B366:C366"/>
    <mergeCell ref="D366:E366"/>
    <mergeCell ref="F366:G366"/>
    <mergeCell ref="I366:J366"/>
    <mergeCell ref="B363:C363"/>
    <mergeCell ref="D363:E363"/>
    <mergeCell ref="F363:G363"/>
    <mergeCell ref="I363:J363"/>
    <mergeCell ref="B364:C364"/>
    <mergeCell ref="D364:E364"/>
    <mergeCell ref="F364:G364"/>
    <mergeCell ref="I364:J364"/>
    <mergeCell ref="B361:C361"/>
    <mergeCell ref="D361:E361"/>
    <mergeCell ref="F361:G361"/>
    <mergeCell ref="I361:J361"/>
    <mergeCell ref="B362:C362"/>
    <mergeCell ref="D362:E362"/>
    <mergeCell ref="F362:G362"/>
    <mergeCell ref="I362:J362"/>
    <mergeCell ref="B359:C359"/>
    <mergeCell ref="D359:E359"/>
    <mergeCell ref="F359:G359"/>
    <mergeCell ref="I359:J359"/>
    <mergeCell ref="B360:C360"/>
    <mergeCell ref="D360:E360"/>
    <mergeCell ref="F360:G360"/>
    <mergeCell ref="I360:J360"/>
    <mergeCell ref="B356:J356"/>
    <mergeCell ref="B357:C357"/>
    <mergeCell ref="D357:E357"/>
    <mergeCell ref="F357:G357"/>
    <mergeCell ref="I357:J357"/>
    <mergeCell ref="B358:C358"/>
    <mergeCell ref="D358:E358"/>
    <mergeCell ref="F358:G358"/>
    <mergeCell ref="I358:J358"/>
    <mergeCell ref="B354:C354"/>
    <mergeCell ref="D354:E354"/>
    <mergeCell ref="F354:G354"/>
    <mergeCell ref="I354:J354"/>
    <mergeCell ref="B355:C355"/>
    <mergeCell ref="D355:E355"/>
    <mergeCell ref="F355:G355"/>
    <mergeCell ref="I355:J355"/>
    <mergeCell ref="B352:C352"/>
    <mergeCell ref="D352:E352"/>
    <mergeCell ref="F352:G352"/>
    <mergeCell ref="I352:J352"/>
    <mergeCell ref="B353:C353"/>
    <mergeCell ref="D353:E353"/>
    <mergeCell ref="F353:G353"/>
    <mergeCell ref="I353:J353"/>
    <mergeCell ref="B350:C350"/>
    <mergeCell ref="D350:E350"/>
    <mergeCell ref="F350:G350"/>
    <mergeCell ref="I350:J350"/>
    <mergeCell ref="B351:C351"/>
    <mergeCell ref="D351:E351"/>
    <mergeCell ref="F351:G351"/>
    <mergeCell ref="I351:J351"/>
    <mergeCell ref="B348:C348"/>
    <mergeCell ref="D348:E348"/>
    <mergeCell ref="F348:G348"/>
    <mergeCell ref="I348:J348"/>
    <mergeCell ref="B349:C349"/>
    <mergeCell ref="D349:E349"/>
    <mergeCell ref="F349:G349"/>
    <mergeCell ref="I349:J349"/>
    <mergeCell ref="B346:C346"/>
    <mergeCell ref="D346:E346"/>
    <mergeCell ref="F346:G346"/>
    <mergeCell ref="I346:J346"/>
    <mergeCell ref="B347:C347"/>
    <mergeCell ref="D347:E347"/>
    <mergeCell ref="F347:G347"/>
    <mergeCell ref="I347:J347"/>
    <mergeCell ref="B344:C344"/>
    <mergeCell ref="D344:E344"/>
    <mergeCell ref="F344:G344"/>
    <mergeCell ref="I344:J344"/>
    <mergeCell ref="B345:C345"/>
    <mergeCell ref="D345:E345"/>
    <mergeCell ref="F345:G345"/>
    <mergeCell ref="I345:J345"/>
    <mergeCell ref="B341:C341"/>
    <mergeCell ref="D341:E341"/>
    <mergeCell ref="F341:G341"/>
    <mergeCell ref="I341:J341"/>
    <mergeCell ref="B342:J342"/>
    <mergeCell ref="B343:C343"/>
    <mergeCell ref="D343:E343"/>
    <mergeCell ref="F343:G343"/>
    <mergeCell ref="I343:J343"/>
    <mergeCell ref="B338:J338"/>
    <mergeCell ref="B339:C339"/>
    <mergeCell ref="D339:E339"/>
    <mergeCell ref="F339:G339"/>
    <mergeCell ref="I339:J339"/>
    <mergeCell ref="B340:C340"/>
    <mergeCell ref="D340:E340"/>
    <mergeCell ref="F340:G340"/>
    <mergeCell ref="I340:J340"/>
    <mergeCell ref="B336:C336"/>
    <mergeCell ref="D336:E336"/>
    <mergeCell ref="F336:G336"/>
    <mergeCell ref="I336:J336"/>
    <mergeCell ref="B337:C337"/>
    <mergeCell ref="D337:E337"/>
    <mergeCell ref="F337:G337"/>
    <mergeCell ref="I337:J337"/>
    <mergeCell ref="B334:C334"/>
    <mergeCell ref="D334:E334"/>
    <mergeCell ref="F334:G334"/>
    <mergeCell ref="I334:J334"/>
    <mergeCell ref="B335:C335"/>
    <mergeCell ref="D335:E335"/>
    <mergeCell ref="F335:G335"/>
    <mergeCell ref="I335:J335"/>
    <mergeCell ref="B332:C332"/>
    <mergeCell ref="D332:E332"/>
    <mergeCell ref="F332:G332"/>
    <mergeCell ref="I332:J332"/>
    <mergeCell ref="B333:C333"/>
    <mergeCell ref="D333:E333"/>
    <mergeCell ref="F333:G333"/>
    <mergeCell ref="I333:J333"/>
    <mergeCell ref="B330:C330"/>
    <mergeCell ref="D330:E330"/>
    <mergeCell ref="F330:G330"/>
    <mergeCell ref="I330:J330"/>
    <mergeCell ref="B331:C331"/>
    <mergeCell ref="D331:E331"/>
    <mergeCell ref="F331:G331"/>
    <mergeCell ref="I331:J331"/>
    <mergeCell ref="B328:C328"/>
    <mergeCell ref="D328:E328"/>
    <mergeCell ref="F328:G328"/>
    <mergeCell ref="I328:J328"/>
    <mergeCell ref="B329:C329"/>
    <mergeCell ref="D329:E329"/>
    <mergeCell ref="F329:G329"/>
    <mergeCell ref="I329:J329"/>
    <mergeCell ref="B326:C326"/>
    <mergeCell ref="D326:E326"/>
    <mergeCell ref="F326:G326"/>
    <mergeCell ref="I326:J326"/>
    <mergeCell ref="B327:C327"/>
    <mergeCell ref="D327:E327"/>
    <mergeCell ref="F327:G327"/>
    <mergeCell ref="I327:J327"/>
    <mergeCell ref="B324:C324"/>
    <mergeCell ref="D324:E324"/>
    <mergeCell ref="F324:G324"/>
    <mergeCell ref="I324:J324"/>
    <mergeCell ref="B325:C325"/>
    <mergeCell ref="D325:E325"/>
    <mergeCell ref="F325:G325"/>
    <mergeCell ref="I325:J325"/>
    <mergeCell ref="B322:C322"/>
    <mergeCell ref="D322:E322"/>
    <mergeCell ref="F322:G322"/>
    <mergeCell ref="I322:J322"/>
    <mergeCell ref="B323:C323"/>
    <mergeCell ref="D323:E323"/>
    <mergeCell ref="F323:G323"/>
    <mergeCell ref="I323:J323"/>
    <mergeCell ref="B320:C320"/>
    <mergeCell ref="D320:E320"/>
    <mergeCell ref="F320:G320"/>
    <mergeCell ref="I320:J320"/>
    <mergeCell ref="B321:C321"/>
    <mergeCell ref="D321:E321"/>
    <mergeCell ref="F321:G321"/>
    <mergeCell ref="I321:J321"/>
    <mergeCell ref="B318:C318"/>
    <mergeCell ref="D318:E318"/>
    <mergeCell ref="F318:G318"/>
    <mergeCell ref="I318:J318"/>
    <mergeCell ref="B319:C319"/>
    <mergeCell ref="D319:E319"/>
    <mergeCell ref="F319:G319"/>
    <mergeCell ref="I319:J319"/>
    <mergeCell ref="B316:C316"/>
    <mergeCell ref="D316:E316"/>
    <mergeCell ref="F316:G316"/>
    <mergeCell ref="I316:J316"/>
    <mergeCell ref="B317:C317"/>
    <mergeCell ref="D317:E317"/>
    <mergeCell ref="F317:G317"/>
    <mergeCell ref="I317:J317"/>
    <mergeCell ref="B314:C314"/>
    <mergeCell ref="D314:E314"/>
    <mergeCell ref="F314:G314"/>
    <mergeCell ref="I314:J314"/>
    <mergeCell ref="B315:C315"/>
    <mergeCell ref="D315:E315"/>
    <mergeCell ref="F315:G315"/>
    <mergeCell ref="I315:J315"/>
    <mergeCell ref="B311:C311"/>
    <mergeCell ref="D311:E311"/>
    <mergeCell ref="F311:G311"/>
    <mergeCell ref="I311:J311"/>
    <mergeCell ref="B312:J312"/>
    <mergeCell ref="B313:C313"/>
    <mergeCell ref="D313:E313"/>
    <mergeCell ref="F313:G313"/>
    <mergeCell ref="I313:J313"/>
    <mergeCell ref="B308:J308"/>
    <mergeCell ref="B309:C309"/>
    <mergeCell ref="D309:E309"/>
    <mergeCell ref="F309:G309"/>
    <mergeCell ref="I309:J309"/>
    <mergeCell ref="B310:C310"/>
    <mergeCell ref="D310:E310"/>
    <mergeCell ref="F310:G310"/>
    <mergeCell ref="I310:J310"/>
    <mergeCell ref="B306:C306"/>
    <mergeCell ref="D306:E306"/>
    <mergeCell ref="F306:G306"/>
    <mergeCell ref="I306:J306"/>
    <mergeCell ref="B307:C307"/>
    <mergeCell ref="D307:E307"/>
    <mergeCell ref="F307:G307"/>
    <mergeCell ref="I307:J307"/>
    <mergeCell ref="B304:C304"/>
    <mergeCell ref="D304:E304"/>
    <mergeCell ref="F304:G304"/>
    <mergeCell ref="I304:J304"/>
    <mergeCell ref="B305:C305"/>
    <mergeCell ref="D305:E305"/>
    <mergeCell ref="F305:G305"/>
    <mergeCell ref="I305:J305"/>
    <mergeCell ref="B302:C302"/>
    <mergeCell ref="D302:E302"/>
    <mergeCell ref="F302:G302"/>
    <mergeCell ref="I302:J302"/>
    <mergeCell ref="B303:C303"/>
    <mergeCell ref="D303:E303"/>
    <mergeCell ref="F303:G303"/>
    <mergeCell ref="I303:J303"/>
    <mergeCell ref="B300:C300"/>
    <mergeCell ref="D300:E300"/>
    <mergeCell ref="F300:G300"/>
    <mergeCell ref="I300:J300"/>
    <mergeCell ref="B301:C301"/>
    <mergeCell ref="D301:E301"/>
    <mergeCell ref="F301:G301"/>
    <mergeCell ref="I301:J301"/>
    <mergeCell ref="B298:C298"/>
    <mergeCell ref="D298:E298"/>
    <mergeCell ref="F298:G298"/>
    <mergeCell ref="I298:J298"/>
    <mergeCell ref="B299:C299"/>
    <mergeCell ref="D299:E299"/>
    <mergeCell ref="F299:G299"/>
    <mergeCell ref="I299:J299"/>
    <mergeCell ref="B296:C296"/>
    <mergeCell ref="D296:E296"/>
    <mergeCell ref="F296:G296"/>
    <mergeCell ref="I296:J296"/>
    <mergeCell ref="B297:C297"/>
    <mergeCell ref="D297:E297"/>
    <mergeCell ref="F297:G297"/>
    <mergeCell ref="I297:J297"/>
    <mergeCell ref="B294:C294"/>
    <mergeCell ref="D294:E294"/>
    <mergeCell ref="F294:G294"/>
    <mergeCell ref="I294:J294"/>
    <mergeCell ref="B295:C295"/>
    <mergeCell ref="D295:E295"/>
    <mergeCell ref="F295:G295"/>
    <mergeCell ref="I295:J295"/>
    <mergeCell ref="B292:C292"/>
    <mergeCell ref="D292:E292"/>
    <mergeCell ref="F292:G292"/>
    <mergeCell ref="I292:J292"/>
    <mergeCell ref="B293:C293"/>
    <mergeCell ref="D293:E293"/>
    <mergeCell ref="F293:G293"/>
    <mergeCell ref="I293:J293"/>
    <mergeCell ref="B290:C290"/>
    <mergeCell ref="D290:E290"/>
    <mergeCell ref="F290:G290"/>
    <mergeCell ref="I290:J290"/>
    <mergeCell ref="B291:C291"/>
    <mergeCell ref="D291:E291"/>
    <mergeCell ref="F291:G291"/>
    <mergeCell ref="I291:J291"/>
    <mergeCell ref="B288:C288"/>
    <mergeCell ref="D288:E288"/>
    <mergeCell ref="F288:G288"/>
    <mergeCell ref="I288:J288"/>
    <mergeCell ref="B289:C289"/>
    <mergeCell ref="D289:E289"/>
    <mergeCell ref="F289:G289"/>
    <mergeCell ref="I289:J289"/>
    <mergeCell ref="B286:C286"/>
    <mergeCell ref="D286:E286"/>
    <mergeCell ref="F286:G286"/>
    <mergeCell ref="I286:J286"/>
    <mergeCell ref="B287:C287"/>
    <mergeCell ref="D287:E287"/>
    <mergeCell ref="F287:G287"/>
    <mergeCell ref="I287:J287"/>
    <mergeCell ref="B284:C284"/>
    <mergeCell ref="D284:E284"/>
    <mergeCell ref="F284:G284"/>
    <mergeCell ref="I284:J284"/>
    <mergeCell ref="B285:C285"/>
    <mergeCell ref="D285:E285"/>
    <mergeCell ref="F285:G285"/>
    <mergeCell ref="I285:J285"/>
    <mergeCell ref="B281:C281"/>
    <mergeCell ref="D281:E281"/>
    <mergeCell ref="F281:G281"/>
    <mergeCell ref="I281:J281"/>
    <mergeCell ref="B282:J282"/>
    <mergeCell ref="B283:C283"/>
    <mergeCell ref="D283:E283"/>
    <mergeCell ref="F283:G283"/>
    <mergeCell ref="I283:J283"/>
    <mergeCell ref="B279:C279"/>
    <mergeCell ref="D279:E279"/>
    <mergeCell ref="F279:G279"/>
    <mergeCell ref="I279:J279"/>
    <mergeCell ref="B280:C280"/>
    <mergeCell ref="D280:E280"/>
    <mergeCell ref="F280:G280"/>
    <mergeCell ref="I280:J280"/>
    <mergeCell ref="B276:C276"/>
    <mergeCell ref="D276:E276"/>
    <mergeCell ref="F276:G276"/>
    <mergeCell ref="I276:J276"/>
    <mergeCell ref="B277:J277"/>
    <mergeCell ref="B278:C278"/>
    <mergeCell ref="D278:E278"/>
    <mergeCell ref="F278:G278"/>
    <mergeCell ref="I278:J278"/>
    <mergeCell ref="B274:C274"/>
    <mergeCell ref="D274:E274"/>
    <mergeCell ref="F274:G274"/>
    <mergeCell ref="I274:J274"/>
    <mergeCell ref="B275:C275"/>
    <mergeCell ref="D275:E275"/>
    <mergeCell ref="F275:G275"/>
    <mergeCell ref="I275:J275"/>
    <mergeCell ref="B271:C271"/>
    <mergeCell ref="D271:E271"/>
    <mergeCell ref="F271:G271"/>
    <mergeCell ref="I271:J271"/>
    <mergeCell ref="B272:J272"/>
    <mergeCell ref="B273:C273"/>
    <mergeCell ref="D273:E273"/>
    <mergeCell ref="F273:G273"/>
    <mergeCell ref="I273:J273"/>
    <mergeCell ref="B269:C269"/>
    <mergeCell ref="D269:E269"/>
    <mergeCell ref="F269:G269"/>
    <mergeCell ref="I269:J269"/>
    <mergeCell ref="B270:C270"/>
    <mergeCell ref="D270:E270"/>
    <mergeCell ref="F270:G270"/>
    <mergeCell ref="I270:J270"/>
    <mergeCell ref="B267:C267"/>
    <mergeCell ref="D267:E267"/>
    <mergeCell ref="F267:G267"/>
    <mergeCell ref="I267:J267"/>
    <mergeCell ref="B268:C268"/>
    <mergeCell ref="D268:E268"/>
    <mergeCell ref="F268:G268"/>
    <mergeCell ref="I268:J268"/>
    <mergeCell ref="B264:C264"/>
    <mergeCell ref="D264:E264"/>
    <mergeCell ref="F264:G264"/>
    <mergeCell ref="I264:J264"/>
    <mergeCell ref="B265:J265"/>
    <mergeCell ref="B266:C266"/>
    <mergeCell ref="D266:E266"/>
    <mergeCell ref="F266:G266"/>
    <mergeCell ref="I266:J266"/>
    <mergeCell ref="B262:C262"/>
    <mergeCell ref="D262:E262"/>
    <mergeCell ref="F262:G262"/>
    <mergeCell ref="I262:J262"/>
    <mergeCell ref="B263:C263"/>
    <mergeCell ref="D263:E263"/>
    <mergeCell ref="F263:G263"/>
    <mergeCell ref="I263:J263"/>
    <mergeCell ref="B260:C260"/>
    <mergeCell ref="D260:E260"/>
    <mergeCell ref="F260:G260"/>
    <mergeCell ref="I260:J260"/>
    <mergeCell ref="B261:C261"/>
    <mergeCell ref="D261:E261"/>
    <mergeCell ref="F261:G261"/>
    <mergeCell ref="I261:J261"/>
    <mergeCell ref="B257:J257"/>
    <mergeCell ref="B258:C258"/>
    <mergeCell ref="D258:E258"/>
    <mergeCell ref="F258:G258"/>
    <mergeCell ref="I258:J258"/>
    <mergeCell ref="B259:C259"/>
    <mergeCell ref="D259:E259"/>
    <mergeCell ref="F259:G259"/>
    <mergeCell ref="I259:J259"/>
    <mergeCell ref="B255:C255"/>
    <mergeCell ref="D255:E255"/>
    <mergeCell ref="F255:G255"/>
    <mergeCell ref="I255:J255"/>
    <mergeCell ref="B256:C256"/>
    <mergeCell ref="D256:E256"/>
    <mergeCell ref="F256:G256"/>
    <mergeCell ref="I256:J256"/>
    <mergeCell ref="B253:C253"/>
    <mergeCell ref="D253:E253"/>
    <mergeCell ref="F253:G253"/>
    <mergeCell ref="I253:J253"/>
    <mergeCell ref="B254:C254"/>
    <mergeCell ref="D254:E254"/>
    <mergeCell ref="F254:G254"/>
    <mergeCell ref="I254:J254"/>
    <mergeCell ref="B250:C250"/>
    <mergeCell ref="D250:E250"/>
    <mergeCell ref="F250:G250"/>
    <mergeCell ref="I250:J250"/>
    <mergeCell ref="B251:J251"/>
    <mergeCell ref="B252:C252"/>
    <mergeCell ref="D252:E252"/>
    <mergeCell ref="F252:G252"/>
    <mergeCell ref="I252:J252"/>
    <mergeCell ref="B248:C248"/>
    <mergeCell ref="D248:E248"/>
    <mergeCell ref="F248:G248"/>
    <mergeCell ref="I248:J248"/>
    <mergeCell ref="B249:C249"/>
    <mergeCell ref="D249:E249"/>
    <mergeCell ref="F249:G249"/>
    <mergeCell ref="I249:J249"/>
    <mergeCell ref="B245:C245"/>
    <mergeCell ref="D245:E245"/>
    <mergeCell ref="F245:G245"/>
    <mergeCell ref="I245:J245"/>
    <mergeCell ref="B246:J246"/>
    <mergeCell ref="B247:C247"/>
    <mergeCell ref="D247:E247"/>
    <mergeCell ref="F247:G247"/>
    <mergeCell ref="I247:J247"/>
    <mergeCell ref="B243:C243"/>
    <mergeCell ref="D243:E243"/>
    <mergeCell ref="F243:G243"/>
    <mergeCell ref="I243:J243"/>
    <mergeCell ref="B244:C244"/>
    <mergeCell ref="D244:E244"/>
    <mergeCell ref="F244:G244"/>
    <mergeCell ref="I244:J244"/>
    <mergeCell ref="B240:J240"/>
    <mergeCell ref="B241:C241"/>
    <mergeCell ref="D241:E241"/>
    <mergeCell ref="F241:G241"/>
    <mergeCell ref="I241:J241"/>
    <mergeCell ref="B242:C242"/>
    <mergeCell ref="D242:E242"/>
    <mergeCell ref="F242:G242"/>
    <mergeCell ref="I242:J242"/>
    <mergeCell ref="B238:C238"/>
    <mergeCell ref="D238:E238"/>
    <mergeCell ref="F238:G238"/>
    <mergeCell ref="I238:J238"/>
    <mergeCell ref="B239:C239"/>
    <mergeCell ref="D239:E239"/>
    <mergeCell ref="F239:G239"/>
    <mergeCell ref="I239:J239"/>
    <mergeCell ref="B236:C236"/>
    <mergeCell ref="D236:E236"/>
    <mergeCell ref="F236:G236"/>
    <mergeCell ref="I236:J236"/>
    <mergeCell ref="B237:C237"/>
    <mergeCell ref="D237:E237"/>
    <mergeCell ref="F237:G237"/>
    <mergeCell ref="I237:J237"/>
    <mergeCell ref="B233:C233"/>
    <mergeCell ref="D233:E233"/>
    <mergeCell ref="F233:G233"/>
    <mergeCell ref="I233:J233"/>
    <mergeCell ref="B234:J234"/>
    <mergeCell ref="B235:C235"/>
    <mergeCell ref="D235:E235"/>
    <mergeCell ref="F235:G235"/>
    <mergeCell ref="I235:J235"/>
    <mergeCell ref="B231:C231"/>
    <mergeCell ref="D231:E231"/>
    <mergeCell ref="F231:G231"/>
    <mergeCell ref="I231:J231"/>
    <mergeCell ref="B232:C232"/>
    <mergeCell ref="D232:E232"/>
    <mergeCell ref="F232:G232"/>
    <mergeCell ref="I232:J232"/>
    <mergeCell ref="B228:J228"/>
    <mergeCell ref="B229:C229"/>
    <mergeCell ref="D229:E229"/>
    <mergeCell ref="F229:G229"/>
    <mergeCell ref="I229:J229"/>
    <mergeCell ref="B230:C230"/>
    <mergeCell ref="D230:E230"/>
    <mergeCell ref="F230:G230"/>
    <mergeCell ref="I230:J230"/>
    <mergeCell ref="B226:C226"/>
    <mergeCell ref="D226:E226"/>
    <mergeCell ref="F226:G226"/>
    <mergeCell ref="I226:J226"/>
    <mergeCell ref="B227:C227"/>
    <mergeCell ref="D227:E227"/>
    <mergeCell ref="F227:G227"/>
    <mergeCell ref="I227:J227"/>
    <mergeCell ref="B224:C224"/>
    <mergeCell ref="D224:E224"/>
    <mergeCell ref="F224:G224"/>
    <mergeCell ref="I224:J224"/>
    <mergeCell ref="B225:C225"/>
    <mergeCell ref="D225:E225"/>
    <mergeCell ref="F225:G225"/>
    <mergeCell ref="I225:J225"/>
    <mergeCell ref="B222:C222"/>
    <mergeCell ref="D222:E222"/>
    <mergeCell ref="F222:G222"/>
    <mergeCell ref="I222:J222"/>
    <mergeCell ref="B223:C223"/>
    <mergeCell ref="D223:E223"/>
    <mergeCell ref="F223:G223"/>
    <mergeCell ref="I223:J223"/>
    <mergeCell ref="B220:C220"/>
    <mergeCell ref="D220:E220"/>
    <mergeCell ref="F220:G220"/>
    <mergeCell ref="I220:J220"/>
    <mergeCell ref="B221:C221"/>
    <mergeCell ref="D221:E221"/>
    <mergeCell ref="F221:G221"/>
    <mergeCell ref="I221:J221"/>
    <mergeCell ref="B218:C218"/>
    <mergeCell ref="D218:E218"/>
    <mergeCell ref="F218:G218"/>
    <mergeCell ref="I218:J218"/>
    <mergeCell ref="B219:C219"/>
    <mergeCell ref="D219:E219"/>
    <mergeCell ref="F219:G219"/>
    <mergeCell ref="I219:J219"/>
    <mergeCell ref="B216:C216"/>
    <mergeCell ref="D216:E216"/>
    <mergeCell ref="F216:G216"/>
    <mergeCell ref="I216:J216"/>
    <mergeCell ref="B217:C217"/>
    <mergeCell ref="D217:E217"/>
    <mergeCell ref="F217:G217"/>
    <mergeCell ref="I217:J217"/>
    <mergeCell ref="B214:C214"/>
    <mergeCell ref="D214:E214"/>
    <mergeCell ref="F214:G214"/>
    <mergeCell ref="I214:J214"/>
    <mergeCell ref="B215:C215"/>
    <mergeCell ref="D215:E215"/>
    <mergeCell ref="F215:G215"/>
    <mergeCell ref="I215:J215"/>
    <mergeCell ref="B212:C212"/>
    <mergeCell ref="D212:E212"/>
    <mergeCell ref="F212:G212"/>
    <mergeCell ref="I212:J212"/>
    <mergeCell ref="B213:C213"/>
    <mergeCell ref="D213:E213"/>
    <mergeCell ref="F213:G213"/>
    <mergeCell ref="I213:J213"/>
    <mergeCell ref="B210:C210"/>
    <mergeCell ref="D210:E210"/>
    <mergeCell ref="F210:G210"/>
    <mergeCell ref="I210:J210"/>
    <mergeCell ref="B211:C211"/>
    <mergeCell ref="D211:E211"/>
    <mergeCell ref="F211:G211"/>
    <mergeCell ref="I211:J211"/>
    <mergeCell ref="B208:C208"/>
    <mergeCell ref="D208:E208"/>
    <mergeCell ref="F208:G208"/>
    <mergeCell ref="I208:J208"/>
    <mergeCell ref="B209:C209"/>
    <mergeCell ref="D209:E209"/>
    <mergeCell ref="F209:G209"/>
    <mergeCell ref="I209:J209"/>
    <mergeCell ref="B206:C206"/>
    <mergeCell ref="D206:E206"/>
    <mergeCell ref="F206:G206"/>
    <mergeCell ref="I206:J206"/>
    <mergeCell ref="B207:C207"/>
    <mergeCell ref="D207:E207"/>
    <mergeCell ref="F207:G207"/>
    <mergeCell ref="I207:J207"/>
    <mergeCell ref="B204:C204"/>
    <mergeCell ref="D204:E204"/>
    <mergeCell ref="F204:G204"/>
    <mergeCell ref="I204:J204"/>
    <mergeCell ref="B205:C205"/>
    <mergeCell ref="D205:E205"/>
    <mergeCell ref="F205:G205"/>
    <mergeCell ref="I205:J205"/>
    <mergeCell ref="B202:C202"/>
    <mergeCell ref="D202:E202"/>
    <mergeCell ref="F202:G202"/>
    <mergeCell ref="I202:J202"/>
    <mergeCell ref="B203:C203"/>
    <mergeCell ref="D203:E203"/>
    <mergeCell ref="F203:G203"/>
    <mergeCell ref="I203:J203"/>
    <mergeCell ref="B200:C200"/>
    <mergeCell ref="D200:E200"/>
    <mergeCell ref="F200:G200"/>
    <mergeCell ref="I200:J200"/>
    <mergeCell ref="B201:C201"/>
    <mergeCell ref="D201:E201"/>
    <mergeCell ref="F201:G201"/>
    <mergeCell ref="I201:J201"/>
    <mergeCell ref="B198:C198"/>
    <mergeCell ref="D198:E198"/>
    <mergeCell ref="F198:G198"/>
    <mergeCell ref="I198:J198"/>
    <mergeCell ref="B199:C199"/>
    <mergeCell ref="D199:E199"/>
    <mergeCell ref="F199:G199"/>
    <mergeCell ref="I199:J199"/>
    <mergeCell ref="B196:C196"/>
    <mergeCell ref="D196:E196"/>
    <mergeCell ref="F196:G196"/>
    <mergeCell ref="I196:J196"/>
    <mergeCell ref="B197:C197"/>
    <mergeCell ref="D197:E197"/>
    <mergeCell ref="F197:G197"/>
    <mergeCell ref="I197:J197"/>
    <mergeCell ref="B194:C194"/>
    <mergeCell ref="D194:E194"/>
    <mergeCell ref="F194:G194"/>
    <mergeCell ref="I194:J194"/>
    <mergeCell ref="B195:C195"/>
    <mergeCell ref="D195:E195"/>
    <mergeCell ref="F195:G195"/>
    <mergeCell ref="I195:J195"/>
    <mergeCell ref="B191:J191"/>
    <mergeCell ref="B192:C192"/>
    <mergeCell ref="D192:E192"/>
    <mergeCell ref="F192:G192"/>
    <mergeCell ref="I192:J192"/>
    <mergeCell ref="B193:C193"/>
    <mergeCell ref="D193:E193"/>
    <mergeCell ref="F193:G193"/>
    <mergeCell ref="I193:J193"/>
    <mergeCell ref="B189:C189"/>
    <mergeCell ref="D189:E189"/>
    <mergeCell ref="F189:G189"/>
    <mergeCell ref="I189:J189"/>
    <mergeCell ref="B190:C190"/>
    <mergeCell ref="D190:E190"/>
    <mergeCell ref="F190:G190"/>
    <mergeCell ref="I190:J190"/>
    <mergeCell ref="B187:C187"/>
    <mergeCell ref="D187:E187"/>
    <mergeCell ref="F187:G187"/>
    <mergeCell ref="I187:J187"/>
    <mergeCell ref="B188:C188"/>
    <mergeCell ref="D188:E188"/>
    <mergeCell ref="F188:G188"/>
    <mergeCell ref="I188:J188"/>
    <mergeCell ref="B185:C185"/>
    <mergeCell ref="D185:E185"/>
    <mergeCell ref="F185:G185"/>
    <mergeCell ref="I185:J185"/>
    <mergeCell ref="B186:C186"/>
    <mergeCell ref="D186:E186"/>
    <mergeCell ref="F186:G186"/>
    <mergeCell ref="I186:J186"/>
    <mergeCell ref="B183:C183"/>
    <mergeCell ref="D183:E183"/>
    <mergeCell ref="F183:G183"/>
    <mergeCell ref="I183:J183"/>
    <mergeCell ref="B184:C184"/>
    <mergeCell ref="D184:E184"/>
    <mergeCell ref="F184:G184"/>
    <mergeCell ref="I184:J184"/>
    <mergeCell ref="B181:C181"/>
    <mergeCell ref="D181:E181"/>
    <mergeCell ref="F181:G181"/>
    <mergeCell ref="I181:J181"/>
    <mergeCell ref="B182:C182"/>
    <mergeCell ref="D182:E182"/>
    <mergeCell ref="F182:G182"/>
    <mergeCell ref="I182:J182"/>
    <mergeCell ref="B179:C179"/>
    <mergeCell ref="D179:E179"/>
    <mergeCell ref="F179:G179"/>
    <mergeCell ref="I179:J179"/>
    <mergeCell ref="B180:C180"/>
    <mergeCell ref="D180:E180"/>
    <mergeCell ref="F180:G180"/>
    <mergeCell ref="I180:J180"/>
    <mergeCell ref="B177:C177"/>
    <mergeCell ref="D177:E177"/>
    <mergeCell ref="F177:G177"/>
    <mergeCell ref="I177:J177"/>
    <mergeCell ref="B178:C178"/>
    <mergeCell ref="D178:E178"/>
    <mergeCell ref="F178:G178"/>
    <mergeCell ref="I178:J178"/>
    <mergeCell ref="B175:C175"/>
    <mergeCell ref="D175:E175"/>
    <mergeCell ref="F175:G175"/>
    <mergeCell ref="I175:J175"/>
    <mergeCell ref="B176:C176"/>
    <mergeCell ref="D176:E176"/>
    <mergeCell ref="F176:G176"/>
    <mergeCell ref="I176:J176"/>
    <mergeCell ref="B173:C173"/>
    <mergeCell ref="D173:E173"/>
    <mergeCell ref="F173:G173"/>
    <mergeCell ref="I173:J173"/>
    <mergeCell ref="B174:C174"/>
    <mergeCell ref="D174:E174"/>
    <mergeCell ref="F174:G174"/>
    <mergeCell ref="I174:J174"/>
    <mergeCell ref="B171:C171"/>
    <mergeCell ref="D171:E171"/>
    <mergeCell ref="F171:G171"/>
    <mergeCell ref="I171:J171"/>
    <mergeCell ref="B172:C172"/>
    <mergeCell ref="D172:E172"/>
    <mergeCell ref="F172:G172"/>
    <mergeCell ref="I172:J172"/>
    <mergeCell ref="B169:C169"/>
    <mergeCell ref="D169:E169"/>
    <mergeCell ref="F169:G169"/>
    <mergeCell ref="I169:J169"/>
    <mergeCell ref="B170:C170"/>
    <mergeCell ref="D170:E170"/>
    <mergeCell ref="F170:G170"/>
    <mergeCell ref="I170:J170"/>
    <mergeCell ref="B167:C167"/>
    <mergeCell ref="D167:E167"/>
    <mergeCell ref="F167:G167"/>
    <mergeCell ref="I167:J167"/>
    <mergeCell ref="B168:C168"/>
    <mergeCell ref="D168:E168"/>
    <mergeCell ref="F168:G168"/>
    <mergeCell ref="I168:J168"/>
    <mergeCell ref="B165:C165"/>
    <mergeCell ref="D165:E165"/>
    <mergeCell ref="F165:G165"/>
    <mergeCell ref="I165:J165"/>
    <mergeCell ref="B166:C166"/>
    <mergeCell ref="D166:E166"/>
    <mergeCell ref="F166:G166"/>
    <mergeCell ref="I166:J166"/>
    <mergeCell ref="B163:C163"/>
    <mergeCell ref="D163:E163"/>
    <mergeCell ref="F163:G163"/>
    <mergeCell ref="I163:J163"/>
    <mergeCell ref="B164:C164"/>
    <mergeCell ref="D164:E164"/>
    <mergeCell ref="F164:G164"/>
    <mergeCell ref="I164:J164"/>
    <mergeCell ref="B161:C161"/>
    <mergeCell ref="D161:E161"/>
    <mergeCell ref="F161:G161"/>
    <mergeCell ref="I161:J161"/>
    <mergeCell ref="B162:C162"/>
    <mergeCell ref="D162:E162"/>
    <mergeCell ref="F162:G162"/>
    <mergeCell ref="I162:J162"/>
    <mergeCell ref="B159:C159"/>
    <mergeCell ref="D159:E159"/>
    <mergeCell ref="F159:G159"/>
    <mergeCell ref="I159:J159"/>
    <mergeCell ref="B160:C160"/>
    <mergeCell ref="D160:E160"/>
    <mergeCell ref="F160:G160"/>
    <mergeCell ref="I160:J160"/>
    <mergeCell ref="B157:C157"/>
    <mergeCell ref="D157:E157"/>
    <mergeCell ref="F157:G157"/>
    <mergeCell ref="I157:J157"/>
    <mergeCell ref="B158:C158"/>
    <mergeCell ref="D158:E158"/>
    <mergeCell ref="F158:G158"/>
    <mergeCell ref="I158:J158"/>
    <mergeCell ref="B155:C155"/>
    <mergeCell ref="D155:E155"/>
    <mergeCell ref="F155:G155"/>
    <mergeCell ref="I155:J155"/>
    <mergeCell ref="B156:C156"/>
    <mergeCell ref="D156:E156"/>
    <mergeCell ref="F156:G156"/>
    <mergeCell ref="I156:J156"/>
    <mergeCell ref="B153:C153"/>
    <mergeCell ref="D153:E153"/>
    <mergeCell ref="F153:G153"/>
    <mergeCell ref="I153:J153"/>
    <mergeCell ref="B154:C154"/>
    <mergeCell ref="D154:E154"/>
    <mergeCell ref="F154:G154"/>
    <mergeCell ref="I154:J154"/>
    <mergeCell ref="B151:C151"/>
    <mergeCell ref="D151:E151"/>
    <mergeCell ref="F151:G151"/>
    <mergeCell ref="I151:J151"/>
    <mergeCell ref="B152:C152"/>
    <mergeCell ref="D152:E152"/>
    <mergeCell ref="F152:G152"/>
    <mergeCell ref="I152:J152"/>
    <mergeCell ref="B148:C148"/>
    <mergeCell ref="D148:E148"/>
    <mergeCell ref="F148:G148"/>
    <mergeCell ref="I148:J148"/>
    <mergeCell ref="B149:J149"/>
    <mergeCell ref="B150:C150"/>
    <mergeCell ref="D150:E150"/>
    <mergeCell ref="F150:G150"/>
    <mergeCell ref="I150:J150"/>
    <mergeCell ref="B146:C146"/>
    <mergeCell ref="D146:E146"/>
    <mergeCell ref="F146:G146"/>
    <mergeCell ref="I146:J146"/>
    <mergeCell ref="B147:C147"/>
    <mergeCell ref="D147:E147"/>
    <mergeCell ref="F147:G147"/>
    <mergeCell ref="I147:J147"/>
    <mergeCell ref="B144:C144"/>
    <mergeCell ref="D144:E144"/>
    <mergeCell ref="F144:G144"/>
    <mergeCell ref="I144:J144"/>
    <mergeCell ref="B145:C145"/>
    <mergeCell ref="D145:E145"/>
    <mergeCell ref="F145:G145"/>
    <mergeCell ref="I145:J145"/>
    <mergeCell ref="B142:C142"/>
    <mergeCell ref="D142:E142"/>
    <mergeCell ref="F142:G142"/>
    <mergeCell ref="I142:J142"/>
    <mergeCell ref="B143:C143"/>
    <mergeCell ref="D143:E143"/>
    <mergeCell ref="F143:G143"/>
    <mergeCell ref="I143:J143"/>
    <mergeCell ref="B140:C140"/>
    <mergeCell ref="D140:E140"/>
    <mergeCell ref="F140:G140"/>
    <mergeCell ref="I140:J140"/>
    <mergeCell ref="B141:C141"/>
    <mergeCell ref="D141:E141"/>
    <mergeCell ref="F141:G141"/>
    <mergeCell ref="I141:J141"/>
    <mergeCell ref="B138:C138"/>
    <mergeCell ref="D138:E138"/>
    <mergeCell ref="F138:G138"/>
    <mergeCell ref="I138:J138"/>
    <mergeCell ref="B139:C139"/>
    <mergeCell ref="D139:E139"/>
    <mergeCell ref="F139:G139"/>
    <mergeCell ref="I139:J139"/>
    <mergeCell ref="B136:C136"/>
    <mergeCell ref="D136:E136"/>
    <mergeCell ref="F136:G136"/>
    <mergeCell ref="I136:J136"/>
    <mergeCell ref="B137:C137"/>
    <mergeCell ref="D137:E137"/>
    <mergeCell ref="F137:G137"/>
    <mergeCell ref="I137:J137"/>
    <mergeCell ref="B134:C134"/>
    <mergeCell ref="D134:E134"/>
    <mergeCell ref="F134:G134"/>
    <mergeCell ref="I134:J134"/>
    <mergeCell ref="B135:C135"/>
    <mergeCell ref="D135:E135"/>
    <mergeCell ref="F135:G135"/>
    <mergeCell ref="I135:J135"/>
    <mergeCell ref="B132:C132"/>
    <mergeCell ref="D132:E132"/>
    <mergeCell ref="F132:G132"/>
    <mergeCell ref="I132:J132"/>
    <mergeCell ref="B133:C133"/>
    <mergeCell ref="D133:E133"/>
    <mergeCell ref="F133:G133"/>
    <mergeCell ref="I133:J133"/>
    <mergeCell ref="B130:C130"/>
    <mergeCell ref="D130:E130"/>
    <mergeCell ref="F130:G130"/>
    <mergeCell ref="I130:J130"/>
    <mergeCell ref="B131:C131"/>
    <mergeCell ref="D131:E131"/>
    <mergeCell ref="F131:G131"/>
    <mergeCell ref="I131:J131"/>
    <mergeCell ref="B128:C128"/>
    <mergeCell ref="D128:E128"/>
    <mergeCell ref="F128:G128"/>
    <mergeCell ref="I128:J128"/>
    <mergeCell ref="B129:C129"/>
    <mergeCell ref="D129:E129"/>
    <mergeCell ref="F129:G129"/>
    <mergeCell ref="I129:J129"/>
    <mergeCell ref="B126:C126"/>
    <mergeCell ref="D126:E126"/>
    <mergeCell ref="F126:G126"/>
    <mergeCell ref="I126:J126"/>
    <mergeCell ref="B127:C127"/>
    <mergeCell ref="D127:E127"/>
    <mergeCell ref="F127:G127"/>
    <mergeCell ref="I127:J127"/>
    <mergeCell ref="B124:C124"/>
    <mergeCell ref="D124:E124"/>
    <mergeCell ref="F124:G124"/>
    <mergeCell ref="I124:J124"/>
    <mergeCell ref="B125:C125"/>
    <mergeCell ref="D125:E125"/>
    <mergeCell ref="F125:G125"/>
    <mergeCell ref="I125:J125"/>
    <mergeCell ref="B122:C122"/>
    <mergeCell ref="D122:E122"/>
    <mergeCell ref="F122:G122"/>
    <mergeCell ref="I122:J122"/>
    <mergeCell ref="B123:C123"/>
    <mergeCell ref="D123:E123"/>
    <mergeCell ref="F123:G123"/>
    <mergeCell ref="I123:J123"/>
    <mergeCell ref="B120:C120"/>
    <mergeCell ref="D120:E120"/>
    <mergeCell ref="F120:G120"/>
    <mergeCell ref="I120:J120"/>
    <mergeCell ref="B121:C121"/>
    <mergeCell ref="D121:E121"/>
    <mergeCell ref="F121:G121"/>
    <mergeCell ref="I121:J121"/>
    <mergeCell ref="B118:C118"/>
    <mergeCell ref="D118:E118"/>
    <mergeCell ref="F118:G118"/>
    <mergeCell ref="I118:J118"/>
    <mergeCell ref="B119:C119"/>
    <mergeCell ref="D119:E119"/>
    <mergeCell ref="F119:G119"/>
    <mergeCell ref="I119:J119"/>
    <mergeCell ref="B116:C116"/>
    <mergeCell ref="D116:E116"/>
    <mergeCell ref="F116:G116"/>
    <mergeCell ref="I116:J116"/>
    <mergeCell ref="B117:C117"/>
    <mergeCell ref="D117:E117"/>
    <mergeCell ref="F117:G117"/>
    <mergeCell ref="I117:J117"/>
    <mergeCell ref="B114:C114"/>
    <mergeCell ref="D114:E114"/>
    <mergeCell ref="F114:G114"/>
    <mergeCell ref="I114:J114"/>
    <mergeCell ref="B115:C115"/>
    <mergeCell ref="D115:E115"/>
    <mergeCell ref="F115:G115"/>
    <mergeCell ref="I115:J115"/>
    <mergeCell ref="B112:C112"/>
    <mergeCell ref="D112:E112"/>
    <mergeCell ref="F112:G112"/>
    <mergeCell ref="I112:J112"/>
    <mergeCell ref="B113:C113"/>
    <mergeCell ref="D113:E113"/>
    <mergeCell ref="F113:G113"/>
    <mergeCell ref="I113:J113"/>
    <mergeCell ref="B110:C110"/>
    <mergeCell ref="D110:E110"/>
    <mergeCell ref="F110:G110"/>
    <mergeCell ref="I110:J110"/>
    <mergeCell ref="B111:C111"/>
    <mergeCell ref="D111:E111"/>
    <mergeCell ref="F111:G111"/>
    <mergeCell ref="I111:J111"/>
    <mergeCell ref="B108:C108"/>
    <mergeCell ref="D108:E108"/>
    <mergeCell ref="F108:G108"/>
    <mergeCell ref="I108:J108"/>
    <mergeCell ref="B109:C109"/>
    <mergeCell ref="D109:E109"/>
    <mergeCell ref="F109:G109"/>
    <mergeCell ref="I109:J109"/>
    <mergeCell ref="B106:C106"/>
    <mergeCell ref="D106:E106"/>
    <mergeCell ref="F106:G106"/>
    <mergeCell ref="I106:J106"/>
    <mergeCell ref="B107:C107"/>
    <mergeCell ref="D107:E107"/>
    <mergeCell ref="F107:G107"/>
    <mergeCell ref="I107:J107"/>
    <mergeCell ref="B104:C104"/>
    <mergeCell ref="D104:E104"/>
    <mergeCell ref="F104:G104"/>
    <mergeCell ref="I104:J104"/>
    <mergeCell ref="B105:C105"/>
    <mergeCell ref="D105:E105"/>
    <mergeCell ref="F105:G105"/>
    <mergeCell ref="I105:J105"/>
    <mergeCell ref="B102:C102"/>
    <mergeCell ref="D102:E102"/>
    <mergeCell ref="F102:G102"/>
    <mergeCell ref="I102:J102"/>
    <mergeCell ref="B103:C103"/>
    <mergeCell ref="D103:E103"/>
    <mergeCell ref="F103:G103"/>
    <mergeCell ref="I103:J103"/>
    <mergeCell ref="B100:C100"/>
    <mergeCell ref="D100:E100"/>
    <mergeCell ref="F100:G100"/>
    <mergeCell ref="I100:J100"/>
    <mergeCell ref="B101:C101"/>
    <mergeCell ref="D101:E101"/>
    <mergeCell ref="F101:G101"/>
    <mergeCell ref="I101:J101"/>
    <mergeCell ref="B98:C98"/>
    <mergeCell ref="D98:E98"/>
    <mergeCell ref="F98:G98"/>
    <mergeCell ref="I98:J98"/>
    <mergeCell ref="B99:C99"/>
    <mergeCell ref="D99:E99"/>
    <mergeCell ref="F99:G99"/>
    <mergeCell ref="I99:J99"/>
    <mergeCell ref="B96:C96"/>
    <mergeCell ref="D96:E96"/>
    <mergeCell ref="F96:G96"/>
    <mergeCell ref="I96:J96"/>
    <mergeCell ref="B97:C97"/>
    <mergeCell ref="D97:E97"/>
    <mergeCell ref="F97:G97"/>
    <mergeCell ref="I97:J97"/>
    <mergeCell ref="B94:C94"/>
    <mergeCell ref="D94:E94"/>
    <mergeCell ref="F94:G94"/>
    <mergeCell ref="I94:J94"/>
    <mergeCell ref="B95:C95"/>
    <mergeCell ref="D95:E95"/>
    <mergeCell ref="F95:G95"/>
    <mergeCell ref="I95:J95"/>
    <mergeCell ref="B92:C92"/>
    <mergeCell ref="D92:E92"/>
    <mergeCell ref="F92:G92"/>
    <mergeCell ref="I92:J92"/>
    <mergeCell ref="B93:C93"/>
    <mergeCell ref="D93:E93"/>
    <mergeCell ref="F93:G93"/>
    <mergeCell ref="I93:J93"/>
    <mergeCell ref="B90:C90"/>
    <mergeCell ref="D90:E90"/>
    <mergeCell ref="F90:G90"/>
    <mergeCell ref="I90:J90"/>
    <mergeCell ref="B91:C91"/>
    <mergeCell ref="D91:E91"/>
    <mergeCell ref="F91:G91"/>
    <mergeCell ref="I91:J91"/>
    <mergeCell ref="B88:C88"/>
    <mergeCell ref="D88:E88"/>
    <mergeCell ref="F88:G88"/>
    <mergeCell ref="I88:J88"/>
    <mergeCell ref="B89:C89"/>
    <mergeCell ref="D89:E89"/>
    <mergeCell ref="F89:G89"/>
    <mergeCell ref="I89:J89"/>
    <mergeCell ref="B86:C86"/>
    <mergeCell ref="D86:E86"/>
    <mergeCell ref="F86:G86"/>
    <mergeCell ref="I86:J86"/>
    <mergeCell ref="B87:C87"/>
    <mergeCell ref="D87:E87"/>
    <mergeCell ref="F87:G87"/>
    <mergeCell ref="I87:J87"/>
    <mergeCell ref="B84:C84"/>
    <mergeCell ref="D84:E84"/>
    <mergeCell ref="F84:G84"/>
    <mergeCell ref="I84:J84"/>
    <mergeCell ref="B85:C85"/>
    <mergeCell ref="D85:E85"/>
    <mergeCell ref="F85:G85"/>
    <mergeCell ref="I85:J85"/>
    <mergeCell ref="B82:C82"/>
    <mergeCell ref="D82:E82"/>
    <mergeCell ref="F82:G82"/>
    <mergeCell ref="I82:J82"/>
    <mergeCell ref="B83:C83"/>
    <mergeCell ref="D83:E83"/>
    <mergeCell ref="F83:G83"/>
    <mergeCell ref="I83:J83"/>
    <mergeCell ref="B80:C80"/>
    <mergeCell ref="D80:E80"/>
    <mergeCell ref="F80:G80"/>
    <mergeCell ref="I80:J80"/>
    <mergeCell ref="B81:C81"/>
    <mergeCell ref="D81:E81"/>
    <mergeCell ref="F81:G81"/>
    <mergeCell ref="I81:J81"/>
    <mergeCell ref="B78:C78"/>
    <mergeCell ref="D78:E78"/>
    <mergeCell ref="F78:G78"/>
    <mergeCell ref="I78:J78"/>
    <mergeCell ref="B79:C79"/>
    <mergeCell ref="D79:E79"/>
    <mergeCell ref="F79:G79"/>
    <mergeCell ref="I79:J79"/>
    <mergeCell ref="B76:C76"/>
    <mergeCell ref="D76:E76"/>
    <mergeCell ref="F76:G76"/>
    <mergeCell ref="I76:J76"/>
    <mergeCell ref="B77:C77"/>
    <mergeCell ref="D77:E77"/>
    <mergeCell ref="F77:G77"/>
    <mergeCell ref="I77:J77"/>
    <mergeCell ref="B74:C74"/>
    <mergeCell ref="D74:E74"/>
    <mergeCell ref="F74:G74"/>
    <mergeCell ref="I74:J74"/>
    <mergeCell ref="B75:C75"/>
    <mergeCell ref="D75:E75"/>
    <mergeCell ref="F75:G75"/>
    <mergeCell ref="I75:J75"/>
    <mergeCell ref="B72:C72"/>
    <mergeCell ref="D72:E72"/>
    <mergeCell ref="F72:G72"/>
    <mergeCell ref="I72:J72"/>
    <mergeCell ref="B73:C73"/>
    <mergeCell ref="D73:E73"/>
    <mergeCell ref="F73:G73"/>
    <mergeCell ref="I73:J73"/>
    <mergeCell ref="B70:C70"/>
    <mergeCell ref="D70:E70"/>
    <mergeCell ref="F70:G70"/>
    <mergeCell ref="I70:J70"/>
    <mergeCell ref="B71:C71"/>
    <mergeCell ref="D71:E71"/>
    <mergeCell ref="F71:G71"/>
    <mergeCell ref="I71:J71"/>
    <mergeCell ref="B68:C68"/>
    <mergeCell ref="D68:E68"/>
    <mergeCell ref="F68:G68"/>
    <mergeCell ref="I68:J68"/>
    <mergeCell ref="B69:C69"/>
    <mergeCell ref="D69:E69"/>
    <mergeCell ref="F69:G69"/>
    <mergeCell ref="I69:J69"/>
    <mergeCell ref="B66:C66"/>
    <mergeCell ref="D66:E66"/>
    <mergeCell ref="F66:G66"/>
    <mergeCell ref="I66:J66"/>
    <mergeCell ref="B67:C67"/>
    <mergeCell ref="D67:E67"/>
    <mergeCell ref="F67:G67"/>
    <mergeCell ref="I67:J67"/>
    <mergeCell ref="B64:C64"/>
    <mergeCell ref="D64:E64"/>
    <mergeCell ref="F64:G64"/>
    <mergeCell ref="I64:J64"/>
    <mergeCell ref="B65:C65"/>
    <mergeCell ref="D65:E65"/>
    <mergeCell ref="F65:G65"/>
    <mergeCell ref="I65:J65"/>
    <mergeCell ref="B62:C62"/>
    <mergeCell ref="D62:E62"/>
    <mergeCell ref="F62:G62"/>
    <mergeCell ref="I62:J62"/>
    <mergeCell ref="B63:C63"/>
    <mergeCell ref="D63:E63"/>
    <mergeCell ref="F63:G63"/>
    <mergeCell ref="I63:J63"/>
    <mergeCell ref="B60:C60"/>
    <mergeCell ref="D60:E60"/>
    <mergeCell ref="F60:G60"/>
    <mergeCell ref="I60:J60"/>
    <mergeCell ref="B61:C61"/>
    <mergeCell ref="D61:E61"/>
    <mergeCell ref="F61:G61"/>
    <mergeCell ref="I61:J61"/>
    <mergeCell ref="B58:C58"/>
    <mergeCell ref="D58:E58"/>
    <mergeCell ref="F58:G58"/>
    <mergeCell ref="I58:J58"/>
    <mergeCell ref="B59:C59"/>
    <mergeCell ref="D59:E59"/>
    <mergeCell ref="F59:G59"/>
    <mergeCell ref="I59:J59"/>
    <mergeCell ref="B56:C56"/>
    <mergeCell ref="D56:E56"/>
    <mergeCell ref="F56:G56"/>
    <mergeCell ref="I56:J56"/>
    <mergeCell ref="B57:C57"/>
    <mergeCell ref="D57:E57"/>
    <mergeCell ref="F57:G57"/>
    <mergeCell ref="I57:J57"/>
    <mergeCell ref="B54:C54"/>
    <mergeCell ref="D54:E54"/>
    <mergeCell ref="F54:G54"/>
    <mergeCell ref="I54:J54"/>
    <mergeCell ref="B55:C55"/>
    <mergeCell ref="D55:E55"/>
    <mergeCell ref="F55:G55"/>
    <mergeCell ref="I55:J55"/>
    <mergeCell ref="B52:C52"/>
    <mergeCell ref="D52:E52"/>
    <mergeCell ref="F52:G52"/>
    <mergeCell ref="I52:J52"/>
    <mergeCell ref="B53:C53"/>
    <mergeCell ref="D53:E53"/>
    <mergeCell ref="F53:G53"/>
    <mergeCell ref="I53:J53"/>
    <mergeCell ref="B50:C50"/>
    <mergeCell ref="D50:E50"/>
    <mergeCell ref="F50:G50"/>
    <mergeCell ref="I50:J50"/>
    <mergeCell ref="B51:C51"/>
    <mergeCell ref="D51:E51"/>
    <mergeCell ref="F51:G51"/>
    <mergeCell ref="I51:J51"/>
    <mergeCell ref="B48:C48"/>
    <mergeCell ref="D48:E48"/>
    <mergeCell ref="F48:G48"/>
    <mergeCell ref="I48:J48"/>
    <mergeCell ref="B49:C49"/>
    <mergeCell ref="D49:E49"/>
    <mergeCell ref="F49:G49"/>
    <mergeCell ref="I49:J49"/>
    <mergeCell ref="B46:C46"/>
    <mergeCell ref="D46:E46"/>
    <mergeCell ref="F46:G46"/>
    <mergeCell ref="I46:J46"/>
    <mergeCell ref="B47:C47"/>
    <mergeCell ref="D47:E47"/>
    <mergeCell ref="F47:G47"/>
    <mergeCell ref="I47:J47"/>
    <mergeCell ref="B44:C44"/>
    <mergeCell ref="D44:E44"/>
    <mergeCell ref="F44:G44"/>
    <mergeCell ref="I44:J44"/>
    <mergeCell ref="B45:C45"/>
    <mergeCell ref="D45:E45"/>
    <mergeCell ref="F45:G45"/>
    <mergeCell ref="I45:J45"/>
    <mergeCell ref="B42:C42"/>
    <mergeCell ref="D42:E42"/>
    <mergeCell ref="F42:G42"/>
    <mergeCell ref="I42:J42"/>
    <mergeCell ref="B43:C43"/>
    <mergeCell ref="D43:E43"/>
    <mergeCell ref="F43:G43"/>
    <mergeCell ref="I43:J43"/>
    <mergeCell ref="B40:C40"/>
    <mergeCell ref="D40:E40"/>
    <mergeCell ref="F40:G40"/>
    <mergeCell ref="I40:J40"/>
    <mergeCell ref="B41:C41"/>
    <mergeCell ref="D41:E41"/>
    <mergeCell ref="F41:G41"/>
    <mergeCell ref="I41:J41"/>
    <mergeCell ref="B38:C38"/>
    <mergeCell ref="D38:E38"/>
    <mergeCell ref="F38:G38"/>
    <mergeCell ref="I38:J38"/>
    <mergeCell ref="B39:C39"/>
    <mergeCell ref="D39:E39"/>
    <mergeCell ref="F39:G39"/>
    <mergeCell ref="I39:J39"/>
    <mergeCell ref="B36:C36"/>
    <mergeCell ref="D36:E36"/>
    <mergeCell ref="F36:G36"/>
    <mergeCell ref="I36:J36"/>
    <mergeCell ref="B37:C37"/>
    <mergeCell ref="D37:E37"/>
    <mergeCell ref="F37:G37"/>
    <mergeCell ref="I37:J37"/>
    <mergeCell ref="B34:C34"/>
    <mergeCell ref="D34:E34"/>
    <mergeCell ref="F34:G34"/>
    <mergeCell ref="I34:J34"/>
    <mergeCell ref="B35:C35"/>
    <mergeCell ref="D35:E35"/>
    <mergeCell ref="F35:G35"/>
    <mergeCell ref="I35:J35"/>
    <mergeCell ref="B32:C32"/>
    <mergeCell ref="D32:E32"/>
    <mergeCell ref="F32:G32"/>
    <mergeCell ref="I32:J32"/>
    <mergeCell ref="B33:C33"/>
    <mergeCell ref="D33:E33"/>
    <mergeCell ref="F33:G33"/>
    <mergeCell ref="I33:J33"/>
    <mergeCell ref="B29:C29"/>
    <mergeCell ref="D29:E29"/>
    <mergeCell ref="F29:G29"/>
    <mergeCell ref="I29:J29"/>
    <mergeCell ref="B30:J30"/>
    <mergeCell ref="B31:C31"/>
    <mergeCell ref="D31:E31"/>
    <mergeCell ref="F31:G31"/>
    <mergeCell ref="I31:J31"/>
    <mergeCell ref="B27:C27"/>
    <mergeCell ref="D27:E27"/>
    <mergeCell ref="F27:G27"/>
    <mergeCell ref="I27:J27"/>
    <mergeCell ref="B28:C28"/>
    <mergeCell ref="D28:E28"/>
    <mergeCell ref="F28:G28"/>
    <mergeCell ref="I28:J28"/>
    <mergeCell ref="B25:C25"/>
    <mergeCell ref="D25:E25"/>
    <mergeCell ref="F25:G25"/>
    <mergeCell ref="I25:J25"/>
    <mergeCell ref="B26:C26"/>
    <mergeCell ref="D26:E26"/>
    <mergeCell ref="F26:G26"/>
    <mergeCell ref="I26:J26"/>
    <mergeCell ref="B22:J22"/>
    <mergeCell ref="B23:C23"/>
    <mergeCell ref="D23:E23"/>
    <mergeCell ref="F23:G23"/>
    <mergeCell ref="I23:J23"/>
    <mergeCell ref="B24:C24"/>
    <mergeCell ref="D24:E24"/>
    <mergeCell ref="F24:G24"/>
    <mergeCell ref="I24:J24"/>
    <mergeCell ref="B20:C20"/>
    <mergeCell ref="D20:E20"/>
    <mergeCell ref="F20:G20"/>
    <mergeCell ref="I20:J20"/>
    <mergeCell ref="B21:C21"/>
    <mergeCell ref="D21:E21"/>
    <mergeCell ref="F21:G21"/>
    <mergeCell ref="I21:J21"/>
    <mergeCell ref="B17:C17"/>
    <mergeCell ref="D17:E17"/>
    <mergeCell ref="F17:G17"/>
    <mergeCell ref="I17:J17"/>
    <mergeCell ref="B18:J18"/>
    <mergeCell ref="B19:C19"/>
    <mergeCell ref="D19:E19"/>
    <mergeCell ref="F19:G19"/>
    <mergeCell ref="I19:J19"/>
    <mergeCell ref="B15:C15"/>
    <mergeCell ref="D15:E15"/>
    <mergeCell ref="F15:G15"/>
    <mergeCell ref="I15:J15"/>
    <mergeCell ref="B16:C16"/>
    <mergeCell ref="D16:E16"/>
    <mergeCell ref="F16:G16"/>
    <mergeCell ref="I16:J16"/>
    <mergeCell ref="B13:C13"/>
    <mergeCell ref="D13:E13"/>
    <mergeCell ref="F13:G13"/>
    <mergeCell ref="I13:J13"/>
    <mergeCell ref="B14:C14"/>
    <mergeCell ref="D14:E14"/>
    <mergeCell ref="F14:G14"/>
    <mergeCell ref="I14:J14"/>
    <mergeCell ref="G2:H2"/>
    <mergeCell ref="E3:J3"/>
    <mergeCell ref="C6:E6"/>
    <mergeCell ref="C8:F8"/>
    <mergeCell ref="C10:F10"/>
    <mergeCell ref="B12:J12"/>
  </mergeCells>
  <pageMargins left="0.7" right="0.7" top="0.75" bottom="0.75" header="0.3" footer="0.3"/>
  <pageSetup paperSize="9" scale="53" orientation="portrait" horizontalDpi="300" verticalDpi="300" r:id="rId1"/>
  <rowBreaks count="2" manualBreakCount="2">
    <brk id="271" max="16383" man="1"/>
    <brk id="449" max="9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45"/>
  <sheetViews>
    <sheetView topLeftCell="A109" zoomScaleNormal="100" workbookViewId="0">
      <selection activeCell="F167" sqref="F167"/>
    </sheetView>
  </sheetViews>
  <sheetFormatPr defaultRowHeight="12.75" x14ac:dyDescent="0.2"/>
  <cols>
    <col min="1" max="1" width="2.28515625" style="266" customWidth="1"/>
    <col min="2" max="2" width="0" style="266" hidden="1" customWidth="1"/>
    <col min="3" max="3" width="11.7109375" style="266" customWidth="1"/>
    <col min="4" max="4" width="6.5703125" style="266" customWidth="1"/>
    <col min="5" max="5" width="46.7109375" style="266" customWidth="1"/>
    <col min="6" max="6" width="18.42578125" style="266" customWidth="1"/>
    <col min="7" max="7" width="11.140625" style="266" customWidth="1"/>
    <col min="8" max="8" width="14.85546875" style="266" customWidth="1"/>
    <col min="9" max="9" width="38" style="266" customWidth="1"/>
    <col min="10" max="10" width="5" style="266" customWidth="1"/>
    <col min="11" max="11" width="0.85546875" style="266" customWidth="1"/>
    <col min="12" max="12" width="1.42578125" style="266" customWidth="1"/>
    <col min="13" max="256" width="9.140625" style="266"/>
    <col min="257" max="257" width="2.28515625" style="266" customWidth="1"/>
    <col min="258" max="258" width="0" style="266" hidden="1" customWidth="1"/>
    <col min="259" max="259" width="11.7109375" style="266" customWidth="1"/>
    <col min="260" max="260" width="6.5703125" style="266" customWidth="1"/>
    <col min="261" max="261" width="46.7109375" style="266" customWidth="1"/>
    <col min="262" max="262" width="18.42578125" style="266" customWidth="1"/>
    <col min="263" max="263" width="11.140625" style="266" customWidth="1"/>
    <col min="264" max="264" width="14.85546875" style="266" customWidth="1"/>
    <col min="265" max="265" width="38" style="266" customWidth="1"/>
    <col min="266" max="266" width="5" style="266" customWidth="1"/>
    <col min="267" max="267" width="0.85546875" style="266" customWidth="1"/>
    <col min="268" max="268" width="1.42578125" style="266" customWidth="1"/>
    <col min="269" max="512" width="9.140625" style="266"/>
    <col min="513" max="513" width="2.28515625" style="266" customWidth="1"/>
    <col min="514" max="514" width="0" style="266" hidden="1" customWidth="1"/>
    <col min="515" max="515" width="11.7109375" style="266" customWidth="1"/>
    <col min="516" max="516" width="6.5703125" style="266" customWidth="1"/>
    <col min="517" max="517" width="46.7109375" style="266" customWidth="1"/>
    <col min="518" max="518" width="18.42578125" style="266" customWidth="1"/>
    <col min="519" max="519" width="11.140625" style="266" customWidth="1"/>
    <col min="520" max="520" width="14.85546875" style="266" customWidth="1"/>
    <col min="521" max="521" width="38" style="266" customWidth="1"/>
    <col min="522" max="522" width="5" style="266" customWidth="1"/>
    <col min="523" max="523" width="0.85546875" style="266" customWidth="1"/>
    <col min="524" max="524" width="1.42578125" style="266" customWidth="1"/>
    <col min="525" max="768" width="9.140625" style="266"/>
    <col min="769" max="769" width="2.28515625" style="266" customWidth="1"/>
    <col min="770" max="770" width="0" style="266" hidden="1" customWidth="1"/>
    <col min="771" max="771" width="11.7109375" style="266" customWidth="1"/>
    <col min="772" max="772" width="6.5703125" style="266" customWidth="1"/>
    <col min="773" max="773" width="46.7109375" style="266" customWidth="1"/>
    <col min="774" max="774" width="18.42578125" style="266" customWidth="1"/>
    <col min="775" max="775" width="11.140625" style="266" customWidth="1"/>
    <col min="776" max="776" width="14.85546875" style="266" customWidth="1"/>
    <col min="777" max="777" width="38" style="266" customWidth="1"/>
    <col min="778" max="778" width="5" style="266" customWidth="1"/>
    <col min="779" max="779" width="0.85546875" style="266" customWidth="1"/>
    <col min="780" max="780" width="1.42578125" style="266" customWidth="1"/>
    <col min="781" max="1024" width="9.140625" style="266"/>
    <col min="1025" max="1025" width="2.28515625" style="266" customWidth="1"/>
    <col min="1026" max="1026" width="0" style="266" hidden="1" customWidth="1"/>
    <col min="1027" max="1027" width="11.7109375" style="266" customWidth="1"/>
    <col min="1028" max="1028" width="6.5703125" style="266" customWidth="1"/>
    <col min="1029" max="1029" width="46.7109375" style="266" customWidth="1"/>
    <col min="1030" max="1030" width="18.42578125" style="266" customWidth="1"/>
    <col min="1031" max="1031" width="11.140625" style="266" customWidth="1"/>
    <col min="1032" max="1032" width="14.85546875" style="266" customWidth="1"/>
    <col min="1033" max="1033" width="38" style="266" customWidth="1"/>
    <col min="1034" max="1034" width="5" style="266" customWidth="1"/>
    <col min="1035" max="1035" width="0.85546875" style="266" customWidth="1"/>
    <col min="1036" max="1036" width="1.42578125" style="266" customWidth="1"/>
    <col min="1037" max="1280" width="9.140625" style="266"/>
    <col min="1281" max="1281" width="2.28515625" style="266" customWidth="1"/>
    <col min="1282" max="1282" width="0" style="266" hidden="1" customWidth="1"/>
    <col min="1283" max="1283" width="11.7109375" style="266" customWidth="1"/>
    <col min="1284" max="1284" width="6.5703125" style="266" customWidth="1"/>
    <col min="1285" max="1285" width="46.7109375" style="266" customWidth="1"/>
    <col min="1286" max="1286" width="18.42578125" style="266" customWidth="1"/>
    <col min="1287" max="1287" width="11.140625" style="266" customWidth="1"/>
    <col min="1288" max="1288" width="14.85546875" style="266" customWidth="1"/>
    <col min="1289" max="1289" width="38" style="266" customWidth="1"/>
    <col min="1290" max="1290" width="5" style="266" customWidth="1"/>
    <col min="1291" max="1291" width="0.85546875" style="266" customWidth="1"/>
    <col min="1292" max="1292" width="1.42578125" style="266" customWidth="1"/>
    <col min="1293" max="1536" width="9.140625" style="266"/>
    <col min="1537" max="1537" width="2.28515625" style="266" customWidth="1"/>
    <col min="1538" max="1538" width="0" style="266" hidden="1" customWidth="1"/>
    <col min="1539" max="1539" width="11.7109375" style="266" customWidth="1"/>
    <col min="1540" max="1540" width="6.5703125" style="266" customWidth="1"/>
    <col min="1541" max="1541" width="46.7109375" style="266" customWidth="1"/>
    <col min="1542" max="1542" width="18.42578125" style="266" customWidth="1"/>
    <col min="1543" max="1543" width="11.140625" style="266" customWidth="1"/>
    <col min="1544" max="1544" width="14.85546875" style="266" customWidth="1"/>
    <col min="1545" max="1545" width="38" style="266" customWidth="1"/>
    <col min="1546" max="1546" width="5" style="266" customWidth="1"/>
    <col min="1547" max="1547" width="0.85546875" style="266" customWidth="1"/>
    <col min="1548" max="1548" width="1.42578125" style="266" customWidth="1"/>
    <col min="1549" max="1792" width="9.140625" style="266"/>
    <col min="1793" max="1793" width="2.28515625" style="266" customWidth="1"/>
    <col min="1794" max="1794" width="0" style="266" hidden="1" customWidth="1"/>
    <col min="1795" max="1795" width="11.7109375" style="266" customWidth="1"/>
    <col min="1796" max="1796" width="6.5703125" style="266" customWidth="1"/>
    <col min="1797" max="1797" width="46.7109375" style="266" customWidth="1"/>
    <col min="1798" max="1798" width="18.42578125" style="266" customWidth="1"/>
    <col min="1799" max="1799" width="11.140625" style="266" customWidth="1"/>
    <col min="1800" max="1800" width="14.85546875" style="266" customWidth="1"/>
    <col min="1801" max="1801" width="38" style="266" customWidth="1"/>
    <col min="1802" max="1802" width="5" style="266" customWidth="1"/>
    <col min="1803" max="1803" width="0.85546875" style="266" customWidth="1"/>
    <col min="1804" max="1804" width="1.42578125" style="266" customWidth="1"/>
    <col min="1805" max="2048" width="9.140625" style="266"/>
    <col min="2049" max="2049" width="2.28515625" style="266" customWidth="1"/>
    <col min="2050" max="2050" width="0" style="266" hidden="1" customWidth="1"/>
    <col min="2051" max="2051" width="11.7109375" style="266" customWidth="1"/>
    <col min="2052" max="2052" width="6.5703125" style="266" customWidth="1"/>
    <col min="2053" max="2053" width="46.7109375" style="266" customWidth="1"/>
    <col min="2054" max="2054" width="18.42578125" style="266" customWidth="1"/>
    <col min="2055" max="2055" width="11.140625" style="266" customWidth="1"/>
    <col min="2056" max="2056" width="14.85546875" style="266" customWidth="1"/>
    <col min="2057" max="2057" width="38" style="266" customWidth="1"/>
    <col min="2058" max="2058" width="5" style="266" customWidth="1"/>
    <col min="2059" max="2059" width="0.85546875" style="266" customWidth="1"/>
    <col min="2060" max="2060" width="1.42578125" style="266" customWidth="1"/>
    <col min="2061" max="2304" width="9.140625" style="266"/>
    <col min="2305" max="2305" width="2.28515625" style="266" customWidth="1"/>
    <col min="2306" max="2306" width="0" style="266" hidden="1" customWidth="1"/>
    <col min="2307" max="2307" width="11.7109375" style="266" customWidth="1"/>
    <col min="2308" max="2308" width="6.5703125" style="266" customWidth="1"/>
    <col min="2309" max="2309" width="46.7109375" style="266" customWidth="1"/>
    <col min="2310" max="2310" width="18.42578125" style="266" customWidth="1"/>
    <col min="2311" max="2311" width="11.140625" style="266" customWidth="1"/>
    <col min="2312" max="2312" width="14.85546875" style="266" customWidth="1"/>
    <col min="2313" max="2313" width="38" style="266" customWidth="1"/>
    <col min="2314" max="2314" width="5" style="266" customWidth="1"/>
    <col min="2315" max="2315" width="0.85546875" style="266" customWidth="1"/>
    <col min="2316" max="2316" width="1.42578125" style="266" customWidth="1"/>
    <col min="2317" max="2560" width="9.140625" style="266"/>
    <col min="2561" max="2561" width="2.28515625" style="266" customWidth="1"/>
    <col min="2562" max="2562" width="0" style="266" hidden="1" customWidth="1"/>
    <col min="2563" max="2563" width="11.7109375" style="266" customWidth="1"/>
    <col min="2564" max="2564" width="6.5703125" style="266" customWidth="1"/>
    <col min="2565" max="2565" width="46.7109375" style="266" customWidth="1"/>
    <col min="2566" max="2566" width="18.42578125" style="266" customWidth="1"/>
    <col min="2567" max="2567" width="11.140625" style="266" customWidth="1"/>
    <col min="2568" max="2568" width="14.85546875" style="266" customWidth="1"/>
    <col min="2569" max="2569" width="38" style="266" customWidth="1"/>
    <col min="2570" max="2570" width="5" style="266" customWidth="1"/>
    <col min="2571" max="2571" width="0.85546875" style="266" customWidth="1"/>
    <col min="2572" max="2572" width="1.42578125" style="266" customWidth="1"/>
    <col min="2573" max="2816" width="9.140625" style="266"/>
    <col min="2817" max="2817" width="2.28515625" style="266" customWidth="1"/>
    <col min="2818" max="2818" width="0" style="266" hidden="1" customWidth="1"/>
    <col min="2819" max="2819" width="11.7109375" style="266" customWidth="1"/>
    <col min="2820" max="2820" width="6.5703125" style="266" customWidth="1"/>
    <col min="2821" max="2821" width="46.7109375" style="266" customWidth="1"/>
    <col min="2822" max="2822" width="18.42578125" style="266" customWidth="1"/>
    <col min="2823" max="2823" width="11.140625" style="266" customWidth="1"/>
    <col min="2824" max="2824" width="14.85546875" style="266" customWidth="1"/>
    <col min="2825" max="2825" width="38" style="266" customWidth="1"/>
    <col min="2826" max="2826" width="5" style="266" customWidth="1"/>
    <col min="2827" max="2827" width="0.85546875" style="266" customWidth="1"/>
    <col min="2828" max="2828" width="1.42578125" style="266" customWidth="1"/>
    <col min="2829" max="3072" width="9.140625" style="266"/>
    <col min="3073" max="3073" width="2.28515625" style="266" customWidth="1"/>
    <col min="3074" max="3074" width="0" style="266" hidden="1" customWidth="1"/>
    <col min="3075" max="3075" width="11.7109375" style="266" customWidth="1"/>
    <col min="3076" max="3076" width="6.5703125" style="266" customWidth="1"/>
    <col min="3077" max="3077" width="46.7109375" style="266" customWidth="1"/>
    <col min="3078" max="3078" width="18.42578125" style="266" customWidth="1"/>
    <col min="3079" max="3079" width="11.140625" style="266" customWidth="1"/>
    <col min="3080" max="3080" width="14.85546875" style="266" customWidth="1"/>
    <col min="3081" max="3081" width="38" style="266" customWidth="1"/>
    <col min="3082" max="3082" width="5" style="266" customWidth="1"/>
    <col min="3083" max="3083" width="0.85546875" style="266" customWidth="1"/>
    <col min="3084" max="3084" width="1.42578125" style="266" customWidth="1"/>
    <col min="3085" max="3328" width="9.140625" style="266"/>
    <col min="3329" max="3329" width="2.28515625" style="266" customWidth="1"/>
    <col min="3330" max="3330" width="0" style="266" hidden="1" customWidth="1"/>
    <col min="3331" max="3331" width="11.7109375" style="266" customWidth="1"/>
    <col min="3332" max="3332" width="6.5703125" style="266" customWidth="1"/>
    <col min="3333" max="3333" width="46.7109375" style="266" customWidth="1"/>
    <col min="3334" max="3334" width="18.42578125" style="266" customWidth="1"/>
    <col min="3335" max="3335" width="11.140625" style="266" customWidth="1"/>
    <col min="3336" max="3336" width="14.85546875" style="266" customWidth="1"/>
    <col min="3337" max="3337" width="38" style="266" customWidth="1"/>
    <col min="3338" max="3338" width="5" style="266" customWidth="1"/>
    <col min="3339" max="3339" width="0.85546875" style="266" customWidth="1"/>
    <col min="3340" max="3340" width="1.42578125" style="266" customWidth="1"/>
    <col min="3341" max="3584" width="9.140625" style="266"/>
    <col min="3585" max="3585" width="2.28515625" style="266" customWidth="1"/>
    <col min="3586" max="3586" width="0" style="266" hidden="1" customWidth="1"/>
    <col min="3587" max="3587" width="11.7109375" style="266" customWidth="1"/>
    <col min="3588" max="3588" width="6.5703125" style="266" customWidth="1"/>
    <col min="3589" max="3589" width="46.7109375" style="266" customWidth="1"/>
    <col min="3590" max="3590" width="18.42578125" style="266" customWidth="1"/>
    <col min="3591" max="3591" width="11.140625" style="266" customWidth="1"/>
    <col min="3592" max="3592" width="14.85546875" style="266" customWidth="1"/>
    <col min="3593" max="3593" width="38" style="266" customWidth="1"/>
    <col min="3594" max="3594" width="5" style="266" customWidth="1"/>
    <col min="3595" max="3595" width="0.85546875" style="266" customWidth="1"/>
    <col min="3596" max="3596" width="1.42578125" style="266" customWidth="1"/>
    <col min="3597" max="3840" width="9.140625" style="266"/>
    <col min="3841" max="3841" width="2.28515625" style="266" customWidth="1"/>
    <col min="3842" max="3842" width="0" style="266" hidden="1" customWidth="1"/>
    <col min="3843" max="3843" width="11.7109375" style="266" customWidth="1"/>
    <col min="3844" max="3844" width="6.5703125" style="266" customWidth="1"/>
    <col min="3845" max="3845" width="46.7109375" style="266" customWidth="1"/>
    <col min="3846" max="3846" width="18.42578125" style="266" customWidth="1"/>
    <col min="3847" max="3847" width="11.140625" style="266" customWidth="1"/>
    <col min="3848" max="3848" width="14.85546875" style="266" customWidth="1"/>
    <col min="3849" max="3849" width="38" style="266" customWidth="1"/>
    <col min="3850" max="3850" width="5" style="266" customWidth="1"/>
    <col min="3851" max="3851" width="0.85546875" style="266" customWidth="1"/>
    <col min="3852" max="3852" width="1.42578125" style="266" customWidth="1"/>
    <col min="3853" max="4096" width="9.140625" style="266"/>
    <col min="4097" max="4097" width="2.28515625" style="266" customWidth="1"/>
    <col min="4098" max="4098" width="0" style="266" hidden="1" customWidth="1"/>
    <col min="4099" max="4099" width="11.7109375" style="266" customWidth="1"/>
    <col min="4100" max="4100" width="6.5703125" style="266" customWidth="1"/>
    <col min="4101" max="4101" width="46.7109375" style="266" customWidth="1"/>
    <col min="4102" max="4102" width="18.42578125" style="266" customWidth="1"/>
    <col min="4103" max="4103" width="11.140625" style="266" customWidth="1"/>
    <col min="4104" max="4104" width="14.85546875" style="266" customWidth="1"/>
    <col min="4105" max="4105" width="38" style="266" customWidth="1"/>
    <col min="4106" max="4106" width="5" style="266" customWidth="1"/>
    <col min="4107" max="4107" width="0.85546875" style="266" customWidth="1"/>
    <col min="4108" max="4108" width="1.42578125" style="266" customWidth="1"/>
    <col min="4109" max="4352" width="9.140625" style="266"/>
    <col min="4353" max="4353" width="2.28515625" style="266" customWidth="1"/>
    <col min="4354" max="4354" width="0" style="266" hidden="1" customWidth="1"/>
    <col min="4355" max="4355" width="11.7109375" style="266" customWidth="1"/>
    <col min="4356" max="4356" width="6.5703125" style="266" customWidth="1"/>
    <col min="4357" max="4357" width="46.7109375" style="266" customWidth="1"/>
    <col min="4358" max="4358" width="18.42578125" style="266" customWidth="1"/>
    <col min="4359" max="4359" width="11.140625" style="266" customWidth="1"/>
    <col min="4360" max="4360" width="14.85546875" style="266" customWidth="1"/>
    <col min="4361" max="4361" width="38" style="266" customWidth="1"/>
    <col min="4362" max="4362" width="5" style="266" customWidth="1"/>
    <col min="4363" max="4363" width="0.85546875" style="266" customWidth="1"/>
    <col min="4364" max="4364" width="1.42578125" style="266" customWidth="1"/>
    <col min="4365" max="4608" width="9.140625" style="266"/>
    <col min="4609" max="4609" width="2.28515625" style="266" customWidth="1"/>
    <col min="4610" max="4610" width="0" style="266" hidden="1" customWidth="1"/>
    <col min="4611" max="4611" width="11.7109375" style="266" customWidth="1"/>
    <col min="4612" max="4612" width="6.5703125" style="266" customWidth="1"/>
    <col min="4613" max="4613" width="46.7109375" style="266" customWidth="1"/>
    <col min="4614" max="4614" width="18.42578125" style="266" customWidth="1"/>
    <col min="4615" max="4615" width="11.140625" style="266" customWidth="1"/>
    <col min="4616" max="4616" width="14.85546875" style="266" customWidth="1"/>
    <col min="4617" max="4617" width="38" style="266" customWidth="1"/>
    <col min="4618" max="4618" width="5" style="266" customWidth="1"/>
    <col min="4619" max="4619" width="0.85546875" style="266" customWidth="1"/>
    <col min="4620" max="4620" width="1.42578125" style="266" customWidth="1"/>
    <col min="4621" max="4864" width="9.140625" style="266"/>
    <col min="4865" max="4865" width="2.28515625" style="266" customWidth="1"/>
    <col min="4866" max="4866" width="0" style="266" hidden="1" customWidth="1"/>
    <col min="4867" max="4867" width="11.7109375" style="266" customWidth="1"/>
    <col min="4868" max="4868" width="6.5703125" style="266" customWidth="1"/>
    <col min="4869" max="4869" width="46.7109375" style="266" customWidth="1"/>
    <col min="4870" max="4870" width="18.42578125" style="266" customWidth="1"/>
    <col min="4871" max="4871" width="11.140625" style="266" customWidth="1"/>
    <col min="4872" max="4872" width="14.85546875" style="266" customWidth="1"/>
    <col min="4873" max="4873" width="38" style="266" customWidth="1"/>
    <col min="4874" max="4874" width="5" style="266" customWidth="1"/>
    <col min="4875" max="4875" width="0.85546875" style="266" customWidth="1"/>
    <col min="4876" max="4876" width="1.42578125" style="266" customWidth="1"/>
    <col min="4877" max="5120" width="9.140625" style="266"/>
    <col min="5121" max="5121" width="2.28515625" style="266" customWidth="1"/>
    <col min="5122" max="5122" width="0" style="266" hidden="1" customWidth="1"/>
    <col min="5123" max="5123" width="11.7109375" style="266" customWidth="1"/>
    <col min="5124" max="5124" width="6.5703125" style="266" customWidth="1"/>
    <col min="5125" max="5125" width="46.7109375" style="266" customWidth="1"/>
    <col min="5126" max="5126" width="18.42578125" style="266" customWidth="1"/>
    <col min="5127" max="5127" width="11.140625" style="266" customWidth="1"/>
    <col min="5128" max="5128" width="14.85546875" style="266" customWidth="1"/>
    <col min="5129" max="5129" width="38" style="266" customWidth="1"/>
    <col min="5130" max="5130" width="5" style="266" customWidth="1"/>
    <col min="5131" max="5131" width="0.85546875" style="266" customWidth="1"/>
    <col min="5132" max="5132" width="1.42578125" style="266" customWidth="1"/>
    <col min="5133" max="5376" width="9.140625" style="266"/>
    <col min="5377" max="5377" width="2.28515625" style="266" customWidth="1"/>
    <col min="5378" max="5378" width="0" style="266" hidden="1" customWidth="1"/>
    <col min="5379" max="5379" width="11.7109375" style="266" customWidth="1"/>
    <col min="5380" max="5380" width="6.5703125" style="266" customWidth="1"/>
    <col min="5381" max="5381" width="46.7109375" style="266" customWidth="1"/>
    <col min="5382" max="5382" width="18.42578125" style="266" customWidth="1"/>
    <col min="5383" max="5383" width="11.140625" style="266" customWidth="1"/>
    <col min="5384" max="5384" width="14.85546875" style="266" customWidth="1"/>
    <col min="5385" max="5385" width="38" style="266" customWidth="1"/>
    <col min="5386" max="5386" width="5" style="266" customWidth="1"/>
    <col min="5387" max="5387" width="0.85546875" style="266" customWidth="1"/>
    <col min="5388" max="5388" width="1.42578125" style="266" customWidth="1"/>
    <col min="5389" max="5632" width="9.140625" style="266"/>
    <col min="5633" max="5633" width="2.28515625" style="266" customWidth="1"/>
    <col min="5634" max="5634" width="0" style="266" hidden="1" customWidth="1"/>
    <col min="5635" max="5635" width="11.7109375" style="266" customWidth="1"/>
    <col min="5636" max="5636" width="6.5703125" style="266" customWidth="1"/>
    <col min="5637" max="5637" width="46.7109375" style="266" customWidth="1"/>
    <col min="5638" max="5638" width="18.42578125" style="266" customWidth="1"/>
    <col min="5639" max="5639" width="11.140625" style="266" customWidth="1"/>
    <col min="5640" max="5640" width="14.85546875" style="266" customWidth="1"/>
    <col min="5641" max="5641" width="38" style="266" customWidth="1"/>
    <col min="5642" max="5642" width="5" style="266" customWidth="1"/>
    <col min="5643" max="5643" width="0.85546875" style="266" customWidth="1"/>
    <col min="5644" max="5644" width="1.42578125" style="266" customWidth="1"/>
    <col min="5645" max="5888" width="9.140625" style="266"/>
    <col min="5889" max="5889" width="2.28515625" style="266" customWidth="1"/>
    <col min="5890" max="5890" width="0" style="266" hidden="1" customWidth="1"/>
    <col min="5891" max="5891" width="11.7109375" style="266" customWidth="1"/>
    <col min="5892" max="5892" width="6.5703125" style="266" customWidth="1"/>
    <col min="5893" max="5893" width="46.7109375" style="266" customWidth="1"/>
    <col min="5894" max="5894" width="18.42578125" style="266" customWidth="1"/>
    <col min="5895" max="5895" width="11.140625" style="266" customWidth="1"/>
    <col min="5896" max="5896" width="14.85546875" style="266" customWidth="1"/>
    <col min="5897" max="5897" width="38" style="266" customWidth="1"/>
    <col min="5898" max="5898" width="5" style="266" customWidth="1"/>
    <col min="5899" max="5899" width="0.85546875" style="266" customWidth="1"/>
    <col min="5900" max="5900" width="1.42578125" style="266" customWidth="1"/>
    <col min="5901" max="6144" width="9.140625" style="266"/>
    <col min="6145" max="6145" width="2.28515625" style="266" customWidth="1"/>
    <col min="6146" max="6146" width="0" style="266" hidden="1" customWidth="1"/>
    <col min="6147" max="6147" width="11.7109375" style="266" customWidth="1"/>
    <col min="6148" max="6148" width="6.5703125" style="266" customWidth="1"/>
    <col min="6149" max="6149" width="46.7109375" style="266" customWidth="1"/>
    <col min="6150" max="6150" width="18.42578125" style="266" customWidth="1"/>
    <col min="6151" max="6151" width="11.140625" style="266" customWidth="1"/>
    <col min="6152" max="6152" width="14.85546875" style="266" customWidth="1"/>
    <col min="6153" max="6153" width="38" style="266" customWidth="1"/>
    <col min="6154" max="6154" width="5" style="266" customWidth="1"/>
    <col min="6155" max="6155" width="0.85546875" style="266" customWidth="1"/>
    <col min="6156" max="6156" width="1.42578125" style="266" customWidth="1"/>
    <col min="6157" max="6400" width="9.140625" style="266"/>
    <col min="6401" max="6401" width="2.28515625" style="266" customWidth="1"/>
    <col min="6402" max="6402" width="0" style="266" hidden="1" customWidth="1"/>
    <col min="6403" max="6403" width="11.7109375" style="266" customWidth="1"/>
    <col min="6404" max="6404" width="6.5703125" style="266" customWidth="1"/>
    <col min="6405" max="6405" width="46.7109375" style="266" customWidth="1"/>
    <col min="6406" max="6406" width="18.42578125" style="266" customWidth="1"/>
    <col min="6407" max="6407" width="11.140625" style="266" customWidth="1"/>
    <col min="6408" max="6408" width="14.85546875" style="266" customWidth="1"/>
    <col min="6409" max="6409" width="38" style="266" customWidth="1"/>
    <col min="6410" max="6410" width="5" style="266" customWidth="1"/>
    <col min="6411" max="6411" width="0.85546875" style="266" customWidth="1"/>
    <col min="6412" max="6412" width="1.42578125" style="266" customWidth="1"/>
    <col min="6413" max="6656" width="9.140625" style="266"/>
    <col min="6657" max="6657" width="2.28515625" style="266" customWidth="1"/>
    <col min="6658" max="6658" width="0" style="266" hidden="1" customWidth="1"/>
    <col min="6659" max="6659" width="11.7109375" style="266" customWidth="1"/>
    <col min="6660" max="6660" width="6.5703125" style="266" customWidth="1"/>
    <col min="6661" max="6661" width="46.7109375" style="266" customWidth="1"/>
    <col min="6662" max="6662" width="18.42578125" style="266" customWidth="1"/>
    <col min="6663" max="6663" width="11.140625" style="266" customWidth="1"/>
    <col min="6664" max="6664" width="14.85546875" style="266" customWidth="1"/>
    <col min="6665" max="6665" width="38" style="266" customWidth="1"/>
    <col min="6666" max="6666" width="5" style="266" customWidth="1"/>
    <col min="6667" max="6667" width="0.85546875" style="266" customWidth="1"/>
    <col min="6668" max="6668" width="1.42578125" style="266" customWidth="1"/>
    <col min="6669" max="6912" width="9.140625" style="266"/>
    <col min="6913" max="6913" width="2.28515625" style="266" customWidth="1"/>
    <col min="6914" max="6914" width="0" style="266" hidden="1" customWidth="1"/>
    <col min="6915" max="6915" width="11.7109375" style="266" customWidth="1"/>
    <col min="6916" max="6916" width="6.5703125" style="266" customWidth="1"/>
    <col min="6917" max="6917" width="46.7109375" style="266" customWidth="1"/>
    <col min="6918" max="6918" width="18.42578125" style="266" customWidth="1"/>
    <col min="6919" max="6919" width="11.140625" style="266" customWidth="1"/>
    <col min="6920" max="6920" width="14.85546875" style="266" customWidth="1"/>
    <col min="6921" max="6921" width="38" style="266" customWidth="1"/>
    <col min="6922" max="6922" width="5" style="266" customWidth="1"/>
    <col min="6923" max="6923" width="0.85546875" style="266" customWidth="1"/>
    <col min="6924" max="6924" width="1.42578125" style="266" customWidth="1"/>
    <col min="6925" max="7168" width="9.140625" style="266"/>
    <col min="7169" max="7169" width="2.28515625" style="266" customWidth="1"/>
    <col min="7170" max="7170" width="0" style="266" hidden="1" customWidth="1"/>
    <col min="7171" max="7171" width="11.7109375" style="266" customWidth="1"/>
    <col min="7172" max="7172" width="6.5703125" style="266" customWidth="1"/>
    <col min="7173" max="7173" width="46.7109375" style="266" customWidth="1"/>
    <col min="7174" max="7174" width="18.42578125" style="266" customWidth="1"/>
    <col min="7175" max="7175" width="11.140625" style="266" customWidth="1"/>
    <col min="7176" max="7176" width="14.85546875" style="266" customWidth="1"/>
    <col min="7177" max="7177" width="38" style="266" customWidth="1"/>
    <col min="7178" max="7178" width="5" style="266" customWidth="1"/>
    <col min="7179" max="7179" width="0.85546875" style="266" customWidth="1"/>
    <col min="7180" max="7180" width="1.42578125" style="266" customWidth="1"/>
    <col min="7181" max="7424" width="9.140625" style="266"/>
    <col min="7425" max="7425" width="2.28515625" style="266" customWidth="1"/>
    <col min="7426" max="7426" width="0" style="266" hidden="1" customWidth="1"/>
    <col min="7427" max="7427" width="11.7109375" style="266" customWidth="1"/>
    <col min="7428" max="7428" width="6.5703125" style="266" customWidth="1"/>
    <col min="7429" max="7429" width="46.7109375" style="266" customWidth="1"/>
    <col min="7430" max="7430" width="18.42578125" style="266" customWidth="1"/>
    <col min="7431" max="7431" width="11.140625" style="266" customWidth="1"/>
    <col min="7432" max="7432" width="14.85546875" style="266" customWidth="1"/>
    <col min="7433" max="7433" width="38" style="266" customWidth="1"/>
    <col min="7434" max="7434" width="5" style="266" customWidth="1"/>
    <col min="7435" max="7435" width="0.85546875" style="266" customWidth="1"/>
    <col min="7436" max="7436" width="1.42578125" style="266" customWidth="1"/>
    <col min="7437" max="7680" width="9.140625" style="266"/>
    <col min="7681" max="7681" width="2.28515625" style="266" customWidth="1"/>
    <col min="7682" max="7682" width="0" style="266" hidden="1" customWidth="1"/>
    <col min="7683" max="7683" width="11.7109375" style="266" customWidth="1"/>
    <col min="7684" max="7684" width="6.5703125" style="266" customWidth="1"/>
    <col min="7685" max="7685" width="46.7109375" style="266" customWidth="1"/>
    <col min="7686" max="7686" width="18.42578125" style="266" customWidth="1"/>
    <col min="7687" max="7687" width="11.140625" style="266" customWidth="1"/>
    <col min="7688" max="7688" width="14.85546875" style="266" customWidth="1"/>
    <col min="7689" max="7689" width="38" style="266" customWidth="1"/>
    <col min="7690" max="7690" width="5" style="266" customWidth="1"/>
    <col min="7691" max="7691" width="0.85546875" style="266" customWidth="1"/>
    <col min="7692" max="7692" width="1.42578125" style="266" customWidth="1"/>
    <col min="7693" max="7936" width="9.140625" style="266"/>
    <col min="7937" max="7937" width="2.28515625" style="266" customWidth="1"/>
    <col min="7938" max="7938" width="0" style="266" hidden="1" customWidth="1"/>
    <col min="7939" max="7939" width="11.7109375" style="266" customWidth="1"/>
    <col min="7940" max="7940" width="6.5703125" style="266" customWidth="1"/>
    <col min="7941" max="7941" width="46.7109375" style="266" customWidth="1"/>
    <col min="7942" max="7942" width="18.42578125" style="266" customWidth="1"/>
    <col min="7943" max="7943" width="11.140625" style="266" customWidth="1"/>
    <col min="7944" max="7944" width="14.85546875" style="266" customWidth="1"/>
    <col min="7945" max="7945" width="38" style="266" customWidth="1"/>
    <col min="7946" max="7946" width="5" style="266" customWidth="1"/>
    <col min="7947" max="7947" width="0.85546875" style="266" customWidth="1"/>
    <col min="7948" max="7948" width="1.42578125" style="266" customWidth="1"/>
    <col min="7949" max="8192" width="9.140625" style="266"/>
    <col min="8193" max="8193" width="2.28515625" style="266" customWidth="1"/>
    <col min="8194" max="8194" width="0" style="266" hidden="1" customWidth="1"/>
    <col min="8195" max="8195" width="11.7109375" style="266" customWidth="1"/>
    <col min="8196" max="8196" width="6.5703125" style="266" customWidth="1"/>
    <col min="8197" max="8197" width="46.7109375" style="266" customWidth="1"/>
    <col min="8198" max="8198" width="18.42578125" style="266" customWidth="1"/>
    <col min="8199" max="8199" width="11.140625" style="266" customWidth="1"/>
    <col min="8200" max="8200" width="14.85546875" style="266" customWidth="1"/>
    <col min="8201" max="8201" width="38" style="266" customWidth="1"/>
    <col min="8202" max="8202" width="5" style="266" customWidth="1"/>
    <col min="8203" max="8203" width="0.85546875" style="266" customWidth="1"/>
    <col min="8204" max="8204" width="1.42578125" style="266" customWidth="1"/>
    <col min="8205" max="8448" width="9.140625" style="266"/>
    <col min="8449" max="8449" width="2.28515625" style="266" customWidth="1"/>
    <col min="8450" max="8450" width="0" style="266" hidden="1" customWidth="1"/>
    <col min="8451" max="8451" width="11.7109375" style="266" customWidth="1"/>
    <col min="8452" max="8452" width="6.5703125" style="266" customWidth="1"/>
    <col min="8453" max="8453" width="46.7109375" style="266" customWidth="1"/>
    <col min="8454" max="8454" width="18.42578125" style="266" customWidth="1"/>
    <col min="8455" max="8455" width="11.140625" style="266" customWidth="1"/>
    <col min="8456" max="8456" width="14.85546875" style="266" customWidth="1"/>
    <col min="8457" max="8457" width="38" style="266" customWidth="1"/>
    <col min="8458" max="8458" width="5" style="266" customWidth="1"/>
    <col min="8459" max="8459" width="0.85546875" style="266" customWidth="1"/>
    <col min="8460" max="8460" width="1.42578125" style="266" customWidth="1"/>
    <col min="8461" max="8704" width="9.140625" style="266"/>
    <col min="8705" max="8705" width="2.28515625" style="266" customWidth="1"/>
    <col min="8706" max="8706" width="0" style="266" hidden="1" customWidth="1"/>
    <col min="8707" max="8707" width="11.7109375" style="266" customWidth="1"/>
    <col min="8708" max="8708" width="6.5703125" style="266" customWidth="1"/>
    <col min="8709" max="8709" width="46.7109375" style="266" customWidth="1"/>
    <col min="8710" max="8710" width="18.42578125" style="266" customWidth="1"/>
    <col min="8711" max="8711" width="11.140625" style="266" customWidth="1"/>
    <col min="8712" max="8712" width="14.85546875" style="266" customWidth="1"/>
    <col min="8713" max="8713" width="38" style="266" customWidth="1"/>
    <col min="8714" max="8714" width="5" style="266" customWidth="1"/>
    <col min="8715" max="8715" width="0.85546875" style="266" customWidth="1"/>
    <col min="8716" max="8716" width="1.42578125" style="266" customWidth="1"/>
    <col min="8717" max="8960" width="9.140625" style="266"/>
    <col min="8961" max="8961" width="2.28515625" style="266" customWidth="1"/>
    <col min="8962" max="8962" width="0" style="266" hidden="1" customWidth="1"/>
    <col min="8963" max="8963" width="11.7109375" style="266" customWidth="1"/>
    <col min="8964" max="8964" width="6.5703125" style="266" customWidth="1"/>
    <col min="8965" max="8965" width="46.7109375" style="266" customWidth="1"/>
    <col min="8966" max="8966" width="18.42578125" style="266" customWidth="1"/>
    <col min="8967" max="8967" width="11.140625" style="266" customWidth="1"/>
    <col min="8968" max="8968" width="14.85546875" style="266" customWidth="1"/>
    <col min="8969" max="8969" width="38" style="266" customWidth="1"/>
    <col min="8970" max="8970" width="5" style="266" customWidth="1"/>
    <col min="8971" max="8971" width="0.85546875" style="266" customWidth="1"/>
    <col min="8972" max="8972" width="1.42578125" style="266" customWidth="1"/>
    <col min="8973" max="9216" width="9.140625" style="266"/>
    <col min="9217" max="9217" width="2.28515625" style="266" customWidth="1"/>
    <col min="9218" max="9218" width="0" style="266" hidden="1" customWidth="1"/>
    <col min="9219" max="9219" width="11.7109375" style="266" customWidth="1"/>
    <col min="9220" max="9220" width="6.5703125" style="266" customWidth="1"/>
    <col min="9221" max="9221" width="46.7109375" style="266" customWidth="1"/>
    <col min="9222" max="9222" width="18.42578125" style="266" customWidth="1"/>
    <col min="9223" max="9223" width="11.140625" style="266" customWidth="1"/>
    <col min="9224" max="9224" width="14.85546875" style="266" customWidth="1"/>
    <col min="9225" max="9225" width="38" style="266" customWidth="1"/>
    <col min="9226" max="9226" width="5" style="266" customWidth="1"/>
    <col min="9227" max="9227" width="0.85546875" style="266" customWidth="1"/>
    <col min="9228" max="9228" width="1.42578125" style="266" customWidth="1"/>
    <col min="9229" max="9472" width="9.140625" style="266"/>
    <col min="9473" max="9473" width="2.28515625" style="266" customWidth="1"/>
    <col min="9474" max="9474" width="0" style="266" hidden="1" customWidth="1"/>
    <col min="9475" max="9475" width="11.7109375" style="266" customWidth="1"/>
    <col min="9476" max="9476" width="6.5703125" style="266" customWidth="1"/>
    <col min="9477" max="9477" width="46.7109375" style="266" customWidth="1"/>
    <col min="9478" max="9478" width="18.42578125" style="266" customWidth="1"/>
    <col min="9479" max="9479" width="11.140625" style="266" customWidth="1"/>
    <col min="9480" max="9480" width="14.85546875" style="266" customWidth="1"/>
    <col min="9481" max="9481" width="38" style="266" customWidth="1"/>
    <col min="9482" max="9482" width="5" style="266" customWidth="1"/>
    <col min="9483" max="9483" width="0.85546875" style="266" customWidth="1"/>
    <col min="9484" max="9484" width="1.42578125" style="266" customWidth="1"/>
    <col min="9485" max="9728" width="9.140625" style="266"/>
    <col min="9729" max="9729" width="2.28515625" style="266" customWidth="1"/>
    <col min="9730" max="9730" width="0" style="266" hidden="1" customWidth="1"/>
    <col min="9731" max="9731" width="11.7109375" style="266" customWidth="1"/>
    <col min="9732" max="9732" width="6.5703125" style="266" customWidth="1"/>
    <col min="9733" max="9733" width="46.7109375" style="266" customWidth="1"/>
    <col min="9734" max="9734" width="18.42578125" style="266" customWidth="1"/>
    <col min="9735" max="9735" width="11.140625" style="266" customWidth="1"/>
    <col min="9736" max="9736" width="14.85546875" style="266" customWidth="1"/>
    <col min="9737" max="9737" width="38" style="266" customWidth="1"/>
    <col min="9738" max="9738" width="5" style="266" customWidth="1"/>
    <col min="9739" max="9739" width="0.85546875" style="266" customWidth="1"/>
    <col min="9740" max="9740" width="1.42578125" style="266" customWidth="1"/>
    <col min="9741" max="9984" width="9.140625" style="266"/>
    <col min="9985" max="9985" width="2.28515625" style="266" customWidth="1"/>
    <col min="9986" max="9986" width="0" style="266" hidden="1" customWidth="1"/>
    <col min="9987" max="9987" width="11.7109375" style="266" customWidth="1"/>
    <col min="9988" max="9988" width="6.5703125" style="266" customWidth="1"/>
    <col min="9989" max="9989" width="46.7109375" style="266" customWidth="1"/>
    <col min="9990" max="9990" width="18.42578125" style="266" customWidth="1"/>
    <col min="9991" max="9991" width="11.140625" style="266" customWidth="1"/>
    <col min="9992" max="9992" width="14.85546875" style="266" customWidth="1"/>
    <col min="9993" max="9993" width="38" style="266" customWidth="1"/>
    <col min="9994" max="9994" width="5" style="266" customWidth="1"/>
    <col min="9995" max="9995" width="0.85546875" style="266" customWidth="1"/>
    <col min="9996" max="9996" width="1.42578125" style="266" customWidth="1"/>
    <col min="9997" max="10240" width="9.140625" style="266"/>
    <col min="10241" max="10241" width="2.28515625" style="266" customWidth="1"/>
    <col min="10242" max="10242" width="0" style="266" hidden="1" customWidth="1"/>
    <col min="10243" max="10243" width="11.7109375" style="266" customWidth="1"/>
    <col min="10244" max="10244" width="6.5703125" style="266" customWidth="1"/>
    <col min="10245" max="10245" width="46.7109375" style="266" customWidth="1"/>
    <col min="10246" max="10246" width="18.42578125" style="266" customWidth="1"/>
    <col min="10247" max="10247" width="11.140625" style="266" customWidth="1"/>
    <col min="10248" max="10248" width="14.85546875" style="266" customWidth="1"/>
    <col min="10249" max="10249" width="38" style="266" customWidth="1"/>
    <col min="10250" max="10250" width="5" style="266" customWidth="1"/>
    <col min="10251" max="10251" width="0.85546875" style="266" customWidth="1"/>
    <col min="10252" max="10252" width="1.42578125" style="266" customWidth="1"/>
    <col min="10253" max="10496" width="9.140625" style="266"/>
    <col min="10497" max="10497" width="2.28515625" style="266" customWidth="1"/>
    <col min="10498" max="10498" width="0" style="266" hidden="1" customWidth="1"/>
    <col min="10499" max="10499" width="11.7109375" style="266" customWidth="1"/>
    <col min="10500" max="10500" width="6.5703125" style="266" customWidth="1"/>
    <col min="10501" max="10501" width="46.7109375" style="266" customWidth="1"/>
    <col min="10502" max="10502" width="18.42578125" style="266" customWidth="1"/>
    <col min="10503" max="10503" width="11.140625" style="266" customWidth="1"/>
    <col min="10504" max="10504" width="14.85546875" style="266" customWidth="1"/>
    <col min="10505" max="10505" width="38" style="266" customWidth="1"/>
    <col min="10506" max="10506" width="5" style="266" customWidth="1"/>
    <col min="10507" max="10507" width="0.85546875" style="266" customWidth="1"/>
    <col min="10508" max="10508" width="1.42578125" style="266" customWidth="1"/>
    <col min="10509" max="10752" width="9.140625" style="266"/>
    <col min="10753" max="10753" width="2.28515625" style="266" customWidth="1"/>
    <col min="10754" max="10754" width="0" style="266" hidden="1" customWidth="1"/>
    <col min="10755" max="10755" width="11.7109375" style="266" customWidth="1"/>
    <col min="10756" max="10756" width="6.5703125" style="266" customWidth="1"/>
    <col min="10757" max="10757" width="46.7109375" style="266" customWidth="1"/>
    <col min="10758" max="10758" width="18.42578125" style="266" customWidth="1"/>
    <col min="10759" max="10759" width="11.140625" style="266" customWidth="1"/>
    <col min="10760" max="10760" width="14.85546875" style="266" customWidth="1"/>
    <col min="10761" max="10761" width="38" style="266" customWidth="1"/>
    <col min="10762" max="10762" width="5" style="266" customWidth="1"/>
    <col min="10763" max="10763" width="0.85546875" style="266" customWidth="1"/>
    <col min="10764" max="10764" width="1.42578125" style="266" customWidth="1"/>
    <col min="10765" max="11008" width="9.140625" style="266"/>
    <col min="11009" max="11009" width="2.28515625" style="266" customWidth="1"/>
    <col min="11010" max="11010" width="0" style="266" hidden="1" customWidth="1"/>
    <col min="11011" max="11011" width="11.7109375" style="266" customWidth="1"/>
    <col min="11012" max="11012" width="6.5703125" style="266" customWidth="1"/>
    <col min="11013" max="11013" width="46.7109375" style="266" customWidth="1"/>
    <col min="11014" max="11014" width="18.42578125" style="266" customWidth="1"/>
    <col min="11015" max="11015" width="11.140625" style="266" customWidth="1"/>
    <col min="11016" max="11016" width="14.85546875" style="266" customWidth="1"/>
    <col min="11017" max="11017" width="38" style="266" customWidth="1"/>
    <col min="11018" max="11018" width="5" style="266" customWidth="1"/>
    <col min="11019" max="11019" width="0.85546875" style="266" customWidth="1"/>
    <col min="11020" max="11020" width="1.42578125" style="266" customWidth="1"/>
    <col min="11021" max="11264" width="9.140625" style="266"/>
    <col min="11265" max="11265" width="2.28515625" style="266" customWidth="1"/>
    <col min="11266" max="11266" width="0" style="266" hidden="1" customWidth="1"/>
    <col min="11267" max="11267" width="11.7109375" style="266" customWidth="1"/>
    <col min="11268" max="11268" width="6.5703125" style="266" customWidth="1"/>
    <col min="11269" max="11269" width="46.7109375" style="266" customWidth="1"/>
    <col min="11270" max="11270" width="18.42578125" style="266" customWidth="1"/>
    <col min="11271" max="11271" width="11.140625" style="266" customWidth="1"/>
    <col min="11272" max="11272" width="14.85546875" style="266" customWidth="1"/>
    <col min="11273" max="11273" width="38" style="266" customWidth="1"/>
    <col min="11274" max="11274" width="5" style="266" customWidth="1"/>
    <col min="11275" max="11275" width="0.85546875" style="266" customWidth="1"/>
    <col min="11276" max="11276" width="1.42578125" style="266" customWidth="1"/>
    <col min="11277" max="11520" width="9.140625" style="266"/>
    <col min="11521" max="11521" width="2.28515625" style="266" customWidth="1"/>
    <col min="11522" max="11522" width="0" style="266" hidden="1" customWidth="1"/>
    <col min="11523" max="11523" width="11.7109375" style="266" customWidth="1"/>
    <col min="11524" max="11524" width="6.5703125" style="266" customWidth="1"/>
    <col min="11525" max="11525" width="46.7109375" style="266" customWidth="1"/>
    <col min="11526" max="11526" width="18.42578125" style="266" customWidth="1"/>
    <col min="11527" max="11527" width="11.140625" style="266" customWidth="1"/>
    <col min="11528" max="11528" width="14.85546875" style="266" customWidth="1"/>
    <col min="11529" max="11529" width="38" style="266" customWidth="1"/>
    <col min="11530" max="11530" width="5" style="266" customWidth="1"/>
    <col min="11531" max="11531" width="0.85546875" style="266" customWidth="1"/>
    <col min="11532" max="11532" width="1.42578125" style="266" customWidth="1"/>
    <col min="11533" max="11776" width="9.140625" style="266"/>
    <col min="11777" max="11777" width="2.28515625" style="266" customWidth="1"/>
    <col min="11778" max="11778" width="0" style="266" hidden="1" customWidth="1"/>
    <col min="11779" max="11779" width="11.7109375" style="266" customWidth="1"/>
    <col min="11780" max="11780" width="6.5703125" style="266" customWidth="1"/>
    <col min="11781" max="11781" width="46.7109375" style="266" customWidth="1"/>
    <col min="11782" max="11782" width="18.42578125" style="266" customWidth="1"/>
    <col min="11783" max="11783" width="11.140625" style="266" customWidth="1"/>
    <col min="11784" max="11784" width="14.85546875" style="266" customWidth="1"/>
    <col min="11785" max="11785" width="38" style="266" customWidth="1"/>
    <col min="11786" max="11786" width="5" style="266" customWidth="1"/>
    <col min="11787" max="11787" width="0.85546875" style="266" customWidth="1"/>
    <col min="11788" max="11788" width="1.42578125" style="266" customWidth="1"/>
    <col min="11789" max="12032" width="9.140625" style="266"/>
    <col min="12033" max="12033" width="2.28515625" style="266" customWidth="1"/>
    <col min="12034" max="12034" width="0" style="266" hidden="1" customWidth="1"/>
    <col min="12035" max="12035" width="11.7109375" style="266" customWidth="1"/>
    <col min="12036" max="12036" width="6.5703125" style="266" customWidth="1"/>
    <col min="12037" max="12037" width="46.7109375" style="266" customWidth="1"/>
    <col min="12038" max="12038" width="18.42578125" style="266" customWidth="1"/>
    <col min="12039" max="12039" width="11.140625" style="266" customWidth="1"/>
    <col min="12040" max="12040" width="14.85546875" style="266" customWidth="1"/>
    <col min="12041" max="12041" width="38" style="266" customWidth="1"/>
    <col min="12042" max="12042" width="5" style="266" customWidth="1"/>
    <col min="12043" max="12043" width="0.85546875" style="266" customWidth="1"/>
    <col min="12044" max="12044" width="1.42578125" style="266" customWidth="1"/>
    <col min="12045" max="12288" width="9.140625" style="266"/>
    <col min="12289" max="12289" width="2.28515625" style="266" customWidth="1"/>
    <col min="12290" max="12290" width="0" style="266" hidden="1" customWidth="1"/>
    <col min="12291" max="12291" width="11.7109375" style="266" customWidth="1"/>
    <col min="12292" max="12292" width="6.5703125" style="266" customWidth="1"/>
    <col min="12293" max="12293" width="46.7109375" style="266" customWidth="1"/>
    <col min="12294" max="12294" width="18.42578125" style="266" customWidth="1"/>
    <col min="12295" max="12295" width="11.140625" style="266" customWidth="1"/>
    <col min="12296" max="12296" width="14.85546875" style="266" customWidth="1"/>
    <col min="12297" max="12297" width="38" style="266" customWidth="1"/>
    <col min="12298" max="12298" width="5" style="266" customWidth="1"/>
    <col min="12299" max="12299" width="0.85546875" style="266" customWidth="1"/>
    <col min="12300" max="12300" width="1.42578125" style="266" customWidth="1"/>
    <col min="12301" max="12544" width="9.140625" style="266"/>
    <col min="12545" max="12545" width="2.28515625" style="266" customWidth="1"/>
    <col min="12546" max="12546" width="0" style="266" hidden="1" customWidth="1"/>
    <col min="12547" max="12547" width="11.7109375" style="266" customWidth="1"/>
    <col min="12548" max="12548" width="6.5703125" style="266" customWidth="1"/>
    <col min="12549" max="12549" width="46.7109375" style="266" customWidth="1"/>
    <col min="12550" max="12550" width="18.42578125" style="266" customWidth="1"/>
    <col min="12551" max="12551" width="11.140625" style="266" customWidth="1"/>
    <col min="12552" max="12552" width="14.85546875" style="266" customWidth="1"/>
    <col min="12553" max="12553" width="38" style="266" customWidth="1"/>
    <col min="12554" max="12554" width="5" style="266" customWidth="1"/>
    <col min="12555" max="12555" width="0.85546875" style="266" customWidth="1"/>
    <col min="12556" max="12556" width="1.42578125" style="266" customWidth="1"/>
    <col min="12557" max="12800" width="9.140625" style="266"/>
    <col min="12801" max="12801" width="2.28515625" style="266" customWidth="1"/>
    <col min="12802" max="12802" width="0" style="266" hidden="1" customWidth="1"/>
    <col min="12803" max="12803" width="11.7109375" style="266" customWidth="1"/>
    <col min="12804" max="12804" width="6.5703125" style="266" customWidth="1"/>
    <col min="12805" max="12805" width="46.7109375" style="266" customWidth="1"/>
    <col min="12806" max="12806" width="18.42578125" style="266" customWidth="1"/>
    <col min="12807" max="12807" width="11.140625" style="266" customWidth="1"/>
    <col min="12808" max="12808" width="14.85546875" style="266" customWidth="1"/>
    <col min="12809" max="12809" width="38" style="266" customWidth="1"/>
    <col min="12810" max="12810" width="5" style="266" customWidth="1"/>
    <col min="12811" max="12811" width="0.85546875" style="266" customWidth="1"/>
    <col min="12812" max="12812" width="1.42578125" style="266" customWidth="1"/>
    <col min="12813" max="13056" width="9.140625" style="266"/>
    <col min="13057" max="13057" width="2.28515625" style="266" customWidth="1"/>
    <col min="13058" max="13058" width="0" style="266" hidden="1" customWidth="1"/>
    <col min="13059" max="13059" width="11.7109375" style="266" customWidth="1"/>
    <col min="13060" max="13060" width="6.5703125" style="266" customWidth="1"/>
    <col min="13061" max="13061" width="46.7109375" style="266" customWidth="1"/>
    <col min="13062" max="13062" width="18.42578125" style="266" customWidth="1"/>
    <col min="13063" max="13063" width="11.140625" style="266" customWidth="1"/>
    <col min="13064" max="13064" width="14.85546875" style="266" customWidth="1"/>
    <col min="13065" max="13065" width="38" style="266" customWidth="1"/>
    <col min="13066" max="13066" width="5" style="266" customWidth="1"/>
    <col min="13067" max="13067" width="0.85546875" style="266" customWidth="1"/>
    <col min="13068" max="13068" width="1.42578125" style="266" customWidth="1"/>
    <col min="13069" max="13312" width="9.140625" style="266"/>
    <col min="13313" max="13313" width="2.28515625" style="266" customWidth="1"/>
    <col min="13314" max="13314" width="0" style="266" hidden="1" customWidth="1"/>
    <col min="13315" max="13315" width="11.7109375" style="266" customWidth="1"/>
    <col min="13316" max="13316" width="6.5703125" style="266" customWidth="1"/>
    <col min="13317" max="13317" width="46.7109375" style="266" customWidth="1"/>
    <col min="13318" max="13318" width="18.42578125" style="266" customWidth="1"/>
    <col min="13319" max="13319" width="11.140625" style="266" customWidth="1"/>
    <col min="13320" max="13320" width="14.85546875" style="266" customWidth="1"/>
    <col min="13321" max="13321" width="38" style="266" customWidth="1"/>
    <col min="13322" max="13322" width="5" style="266" customWidth="1"/>
    <col min="13323" max="13323" width="0.85546875" style="266" customWidth="1"/>
    <col min="13324" max="13324" width="1.42578125" style="266" customWidth="1"/>
    <col min="13325" max="13568" width="9.140625" style="266"/>
    <col min="13569" max="13569" width="2.28515625" style="266" customWidth="1"/>
    <col min="13570" max="13570" width="0" style="266" hidden="1" customWidth="1"/>
    <col min="13571" max="13571" width="11.7109375" style="266" customWidth="1"/>
    <col min="13572" max="13572" width="6.5703125" style="266" customWidth="1"/>
    <col min="13573" max="13573" width="46.7109375" style="266" customWidth="1"/>
    <col min="13574" max="13574" width="18.42578125" style="266" customWidth="1"/>
    <col min="13575" max="13575" width="11.140625" style="266" customWidth="1"/>
    <col min="13576" max="13576" width="14.85546875" style="266" customWidth="1"/>
    <col min="13577" max="13577" width="38" style="266" customWidth="1"/>
    <col min="13578" max="13578" width="5" style="266" customWidth="1"/>
    <col min="13579" max="13579" width="0.85546875" style="266" customWidth="1"/>
    <col min="13580" max="13580" width="1.42578125" style="266" customWidth="1"/>
    <col min="13581" max="13824" width="9.140625" style="266"/>
    <col min="13825" max="13825" width="2.28515625" style="266" customWidth="1"/>
    <col min="13826" max="13826" width="0" style="266" hidden="1" customWidth="1"/>
    <col min="13827" max="13827" width="11.7109375" style="266" customWidth="1"/>
    <col min="13828" max="13828" width="6.5703125" style="266" customWidth="1"/>
    <col min="13829" max="13829" width="46.7109375" style="266" customWidth="1"/>
    <col min="13830" max="13830" width="18.42578125" style="266" customWidth="1"/>
    <col min="13831" max="13831" width="11.140625" style="266" customWidth="1"/>
    <col min="13832" max="13832" width="14.85546875" style="266" customWidth="1"/>
    <col min="13833" max="13833" width="38" style="266" customWidth="1"/>
    <col min="13834" max="13834" width="5" style="266" customWidth="1"/>
    <col min="13835" max="13835" width="0.85546875" style="266" customWidth="1"/>
    <col min="13836" max="13836" width="1.42578125" style="266" customWidth="1"/>
    <col min="13837" max="14080" width="9.140625" style="266"/>
    <col min="14081" max="14081" width="2.28515625" style="266" customWidth="1"/>
    <col min="14082" max="14082" width="0" style="266" hidden="1" customWidth="1"/>
    <col min="14083" max="14083" width="11.7109375" style="266" customWidth="1"/>
    <col min="14084" max="14084" width="6.5703125" style="266" customWidth="1"/>
    <col min="14085" max="14085" width="46.7109375" style="266" customWidth="1"/>
    <col min="14086" max="14086" width="18.42578125" style="266" customWidth="1"/>
    <col min="14087" max="14087" width="11.140625" style="266" customWidth="1"/>
    <col min="14088" max="14088" width="14.85546875" style="266" customWidth="1"/>
    <col min="14089" max="14089" width="38" style="266" customWidth="1"/>
    <col min="14090" max="14090" width="5" style="266" customWidth="1"/>
    <col min="14091" max="14091" width="0.85546875" style="266" customWidth="1"/>
    <col min="14092" max="14092" width="1.42578125" style="266" customWidth="1"/>
    <col min="14093" max="14336" width="9.140625" style="266"/>
    <col min="14337" max="14337" width="2.28515625" style="266" customWidth="1"/>
    <col min="14338" max="14338" width="0" style="266" hidden="1" customWidth="1"/>
    <col min="14339" max="14339" width="11.7109375" style="266" customWidth="1"/>
    <col min="14340" max="14340" width="6.5703125" style="266" customWidth="1"/>
    <col min="14341" max="14341" width="46.7109375" style="266" customWidth="1"/>
    <col min="14342" max="14342" width="18.42578125" style="266" customWidth="1"/>
    <col min="14343" max="14343" width="11.140625" style="266" customWidth="1"/>
    <col min="14344" max="14344" width="14.85546875" style="266" customWidth="1"/>
    <col min="14345" max="14345" width="38" style="266" customWidth="1"/>
    <col min="14346" max="14346" width="5" style="266" customWidth="1"/>
    <col min="14347" max="14347" width="0.85546875" style="266" customWidth="1"/>
    <col min="14348" max="14348" width="1.42578125" style="266" customWidth="1"/>
    <col min="14349" max="14592" width="9.140625" style="266"/>
    <col min="14593" max="14593" width="2.28515625" style="266" customWidth="1"/>
    <col min="14594" max="14594" width="0" style="266" hidden="1" customWidth="1"/>
    <col min="14595" max="14595" width="11.7109375" style="266" customWidth="1"/>
    <col min="14596" max="14596" width="6.5703125" style="266" customWidth="1"/>
    <col min="14597" max="14597" width="46.7109375" style="266" customWidth="1"/>
    <col min="14598" max="14598" width="18.42578125" style="266" customWidth="1"/>
    <col min="14599" max="14599" width="11.140625" style="266" customWidth="1"/>
    <col min="14600" max="14600" width="14.85546875" style="266" customWidth="1"/>
    <col min="14601" max="14601" width="38" style="266" customWidth="1"/>
    <col min="14602" max="14602" width="5" style="266" customWidth="1"/>
    <col min="14603" max="14603" width="0.85546875" style="266" customWidth="1"/>
    <col min="14604" max="14604" width="1.42578125" style="266" customWidth="1"/>
    <col min="14605" max="14848" width="9.140625" style="266"/>
    <col min="14849" max="14849" width="2.28515625" style="266" customWidth="1"/>
    <col min="14850" max="14850" width="0" style="266" hidden="1" customWidth="1"/>
    <col min="14851" max="14851" width="11.7109375" style="266" customWidth="1"/>
    <col min="14852" max="14852" width="6.5703125" style="266" customWidth="1"/>
    <col min="14853" max="14853" width="46.7109375" style="266" customWidth="1"/>
    <col min="14854" max="14854" width="18.42578125" style="266" customWidth="1"/>
    <col min="14855" max="14855" width="11.140625" style="266" customWidth="1"/>
    <col min="14856" max="14856" width="14.85546875" style="266" customWidth="1"/>
    <col min="14857" max="14857" width="38" style="266" customWidth="1"/>
    <col min="14858" max="14858" width="5" style="266" customWidth="1"/>
    <col min="14859" max="14859" width="0.85546875" style="266" customWidth="1"/>
    <col min="14860" max="14860" width="1.42578125" style="266" customWidth="1"/>
    <col min="14861" max="15104" width="9.140625" style="266"/>
    <col min="15105" max="15105" width="2.28515625" style="266" customWidth="1"/>
    <col min="15106" max="15106" width="0" style="266" hidden="1" customWidth="1"/>
    <col min="15107" max="15107" width="11.7109375" style="266" customWidth="1"/>
    <col min="15108" max="15108" width="6.5703125" style="266" customWidth="1"/>
    <col min="15109" max="15109" width="46.7109375" style="266" customWidth="1"/>
    <col min="15110" max="15110" width="18.42578125" style="266" customWidth="1"/>
    <col min="15111" max="15111" width="11.140625" style="266" customWidth="1"/>
    <col min="15112" max="15112" width="14.85546875" style="266" customWidth="1"/>
    <col min="15113" max="15113" width="38" style="266" customWidth="1"/>
    <col min="15114" max="15114" width="5" style="266" customWidth="1"/>
    <col min="15115" max="15115" width="0.85546875" style="266" customWidth="1"/>
    <col min="15116" max="15116" width="1.42578125" style="266" customWidth="1"/>
    <col min="15117" max="15360" width="9.140625" style="266"/>
    <col min="15361" max="15361" width="2.28515625" style="266" customWidth="1"/>
    <col min="15362" max="15362" width="0" style="266" hidden="1" customWidth="1"/>
    <col min="15363" max="15363" width="11.7109375" style="266" customWidth="1"/>
    <col min="15364" max="15364" width="6.5703125" style="266" customWidth="1"/>
    <col min="15365" max="15365" width="46.7109375" style="266" customWidth="1"/>
    <col min="15366" max="15366" width="18.42578125" style="266" customWidth="1"/>
    <col min="15367" max="15367" width="11.140625" style="266" customWidth="1"/>
    <col min="15368" max="15368" width="14.85546875" style="266" customWidth="1"/>
    <col min="15369" max="15369" width="38" style="266" customWidth="1"/>
    <col min="15370" max="15370" width="5" style="266" customWidth="1"/>
    <col min="15371" max="15371" width="0.85546875" style="266" customWidth="1"/>
    <col min="15372" max="15372" width="1.42578125" style="266" customWidth="1"/>
    <col min="15373" max="15616" width="9.140625" style="266"/>
    <col min="15617" max="15617" width="2.28515625" style="266" customWidth="1"/>
    <col min="15618" max="15618" width="0" style="266" hidden="1" customWidth="1"/>
    <col min="15619" max="15619" width="11.7109375" style="266" customWidth="1"/>
    <col min="15620" max="15620" width="6.5703125" style="266" customWidth="1"/>
    <col min="15621" max="15621" width="46.7109375" style="266" customWidth="1"/>
    <col min="15622" max="15622" width="18.42578125" style="266" customWidth="1"/>
    <col min="15623" max="15623" width="11.140625" style="266" customWidth="1"/>
    <col min="15624" max="15624" width="14.85546875" style="266" customWidth="1"/>
    <col min="15625" max="15625" width="38" style="266" customWidth="1"/>
    <col min="15626" max="15626" width="5" style="266" customWidth="1"/>
    <col min="15627" max="15627" width="0.85546875" style="266" customWidth="1"/>
    <col min="15628" max="15628" width="1.42578125" style="266" customWidth="1"/>
    <col min="15629" max="15872" width="9.140625" style="266"/>
    <col min="15873" max="15873" width="2.28515625" style="266" customWidth="1"/>
    <col min="15874" max="15874" width="0" style="266" hidden="1" customWidth="1"/>
    <col min="15875" max="15875" width="11.7109375" style="266" customWidth="1"/>
    <col min="15876" max="15876" width="6.5703125" style="266" customWidth="1"/>
    <col min="15877" max="15877" width="46.7109375" style="266" customWidth="1"/>
    <col min="15878" max="15878" width="18.42578125" style="266" customWidth="1"/>
    <col min="15879" max="15879" width="11.140625" style="266" customWidth="1"/>
    <col min="15880" max="15880" width="14.85546875" style="266" customWidth="1"/>
    <col min="15881" max="15881" width="38" style="266" customWidth="1"/>
    <col min="15882" max="15882" width="5" style="266" customWidth="1"/>
    <col min="15883" max="15883" width="0.85546875" style="266" customWidth="1"/>
    <col min="15884" max="15884" width="1.42578125" style="266" customWidth="1"/>
    <col min="15885" max="16128" width="9.140625" style="266"/>
    <col min="16129" max="16129" width="2.28515625" style="266" customWidth="1"/>
    <col min="16130" max="16130" width="0" style="266" hidden="1" customWidth="1"/>
    <col min="16131" max="16131" width="11.7109375" style="266" customWidth="1"/>
    <col min="16132" max="16132" width="6.5703125" style="266" customWidth="1"/>
    <col min="16133" max="16133" width="46.7109375" style="266" customWidth="1"/>
    <col min="16134" max="16134" width="18.42578125" style="266" customWidth="1"/>
    <col min="16135" max="16135" width="11.140625" style="266" customWidth="1"/>
    <col min="16136" max="16136" width="14.85546875" style="266" customWidth="1"/>
    <col min="16137" max="16137" width="38" style="266" customWidth="1"/>
    <col min="16138" max="16138" width="5" style="266" customWidth="1"/>
    <col min="16139" max="16139" width="0.85546875" style="266" customWidth="1"/>
    <col min="16140" max="16140" width="1.42578125" style="266" customWidth="1"/>
    <col min="16141" max="16384" width="9.140625" style="266"/>
  </cols>
  <sheetData>
    <row r="1" spans="2:10" ht="12" customHeight="1" x14ac:dyDescent="0.2"/>
    <row r="2" spans="2:10" ht="74.099999999999994" customHeight="1" x14ac:dyDescent="0.2"/>
    <row r="3" spans="2:10" ht="52.9" customHeight="1" x14ac:dyDescent="0.2">
      <c r="E3" s="321" t="s">
        <v>155</v>
      </c>
      <c r="F3" s="321"/>
      <c r="G3" s="321"/>
    </row>
    <row r="4" spans="2:10" ht="8.1" customHeight="1" x14ac:dyDescent="0.2"/>
    <row r="5" spans="2:10" ht="12.4" customHeight="1" x14ac:dyDescent="0.2">
      <c r="C5" s="269"/>
      <c r="D5" s="271"/>
      <c r="E5" s="271"/>
      <c r="F5" s="271"/>
      <c r="G5" s="271"/>
      <c r="H5" s="271"/>
      <c r="I5" s="270"/>
    </row>
    <row r="6" spans="2:10" ht="17.100000000000001" customHeight="1" x14ac:dyDescent="0.2">
      <c r="D6" s="322" t="s">
        <v>156</v>
      </c>
      <c r="E6" s="323"/>
      <c r="F6" s="323"/>
      <c r="G6" s="323"/>
      <c r="H6" s="324"/>
    </row>
    <row r="7" spans="2:10" ht="5.0999999999999996" customHeight="1" x14ac:dyDescent="0.2">
      <c r="D7" s="325"/>
      <c r="E7" s="324"/>
      <c r="F7" s="324"/>
      <c r="G7" s="324"/>
      <c r="H7" s="324"/>
    </row>
    <row r="8" spans="2:10" ht="17.100000000000001" customHeight="1" x14ac:dyDescent="0.2">
      <c r="D8" s="322" t="s">
        <v>157</v>
      </c>
      <c r="E8" s="323"/>
      <c r="F8" s="323"/>
      <c r="G8" s="323"/>
      <c r="H8" s="324"/>
    </row>
    <row r="9" spans="2:10" ht="3.95" customHeight="1" x14ac:dyDescent="0.2">
      <c r="D9" s="325"/>
      <c r="E9" s="324"/>
      <c r="F9" s="324"/>
      <c r="G9" s="324"/>
      <c r="H9" s="324"/>
    </row>
    <row r="10" spans="2:10" ht="17.100000000000001" customHeight="1" x14ac:dyDescent="0.2">
      <c r="D10" s="322" t="s">
        <v>694</v>
      </c>
      <c r="E10" s="323"/>
      <c r="F10" s="323"/>
      <c r="G10" s="323"/>
      <c r="H10" s="323"/>
    </row>
    <row r="11" spans="2:10" ht="4.5" customHeight="1" x14ac:dyDescent="0.2">
      <c r="C11" s="276"/>
      <c r="D11" s="277"/>
      <c r="E11" s="277"/>
      <c r="F11" s="277"/>
      <c r="G11" s="277"/>
      <c r="H11" s="277"/>
      <c r="I11" s="278"/>
    </row>
    <row r="12" spans="2:10" ht="15.2" customHeight="1" x14ac:dyDescent="0.2"/>
    <row r="13" spans="2:10" ht="45.6" customHeight="1" x14ac:dyDescent="0.2">
      <c r="B13" s="279" t="s">
        <v>159</v>
      </c>
      <c r="C13" s="267"/>
      <c r="D13" s="267"/>
      <c r="E13" s="267"/>
      <c r="F13" s="267"/>
      <c r="G13" s="267"/>
      <c r="H13" s="267"/>
      <c r="I13" s="267"/>
      <c r="J13" s="267"/>
    </row>
    <row r="14" spans="2:10" ht="12.75" customHeight="1" x14ac:dyDescent="0.2">
      <c r="B14" s="283" t="s">
        <v>160</v>
      </c>
      <c r="C14" s="284"/>
      <c r="D14" s="283" t="s">
        <v>161</v>
      </c>
      <c r="E14" s="284"/>
      <c r="F14" s="283" t="s">
        <v>162</v>
      </c>
      <c r="G14" s="284"/>
      <c r="H14" s="285" t="s">
        <v>163</v>
      </c>
      <c r="I14" s="283" t="s">
        <v>164</v>
      </c>
      <c r="J14" s="284"/>
    </row>
    <row r="15" spans="2:10" ht="12.75" customHeight="1" x14ac:dyDescent="0.2">
      <c r="B15" s="289">
        <v>1</v>
      </c>
      <c r="C15" s="284"/>
      <c r="D15" s="289" t="s">
        <v>165</v>
      </c>
      <c r="E15" s="284"/>
      <c r="F15" s="290">
        <v>68435.34</v>
      </c>
      <c r="G15" s="284"/>
      <c r="H15" s="291" t="s">
        <v>166</v>
      </c>
      <c r="I15" s="289" t="s">
        <v>695</v>
      </c>
      <c r="J15" s="284"/>
    </row>
    <row r="16" spans="2:10" ht="12.75" customHeight="1" x14ac:dyDescent="0.2">
      <c r="B16" s="289">
        <v>2</v>
      </c>
      <c r="C16" s="284"/>
      <c r="D16" s="289" t="s">
        <v>168</v>
      </c>
      <c r="E16" s="284"/>
      <c r="F16" s="290">
        <v>68809.87</v>
      </c>
      <c r="G16" s="284"/>
      <c r="H16" s="291" t="s">
        <v>169</v>
      </c>
      <c r="I16" s="289" t="s">
        <v>695</v>
      </c>
      <c r="J16" s="284"/>
    </row>
    <row r="17" spans="2:14" ht="12.75" customHeight="1" x14ac:dyDescent="0.2">
      <c r="B17" s="289">
        <v>3</v>
      </c>
      <c r="C17" s="284"/>
      <c r="D17" s="289" t="s">
        <v>170</v>
      </c>
      <c r="E17" s="284"/>
      <c r="F17" s="290">
        <v>110607.7</v>
      </c>
      <c r="G17" s="284"/>
      <c r="H17" s="291" t="s">
        <v>171</v>
      </c>
      <c r="I17" s="289" t="s">
        <v>695</v>
      </c>
      <c r="J17" s="284"/>
    </row>
    <row r="18" spans="2:14" x14ac:dyDescent="0.2">
      <c r="B18" s="295"/>
      <c r="C18" s="284"/>
      <c r="D18" s="295"/>
      <c r="E18" s="284"/>
      <c r="F18" s="296">
        <v>247852.90999999997</v>
      </c>
      <c r="G18" s="284"/>
      <c r="H18" s="297"/>
      <c r="I18" s="295"/>
      <c r="J18" s="284"/>
    </row>
    <row r="19" spans="2:14" ht="45.6" customHeight="1" x14ac:dyDescent="0.2">
      <c r="B19" s="279" t="s">
        <v>179</v>
      </c>
      <c r="C19" s="267"/>
      <c r="D19" s="267"/>
      <c r="E19" s="267"/>
      <c r="F19" s="267"/>
      <c r="G19" s="267"/>
      <c r="H19" s="267"/>
      <c r="I19" s="267"/>
      <c r="J19" s="267"/>
    </row>
    <row r="20" spans="2:14" ht="12.75" customHeight="1" x14ac:dyDescent="0.2">
      <c r="B20" s="283" t="s">
        <v>160</v>
      </c>
      <c r="C20" s="284"/>
      <c r="D20" s="283" t="s">
        <v>161</v>
      </c>
      <c r="E20" s="284"/>
      <c r="F20" s="283" t="s">
        <v>162</v>
      </c>
      <c r="G20" s="284"/>
      <c r="H20" s="285" t="s">
        <v>163</v>
      </c>
      <c r="I20" s="283" t="s">
        <v>164</v>
      </c>
      <c r="J20" s="284"/>
    </row>
    <row r="21" spans="2:14" ht="12.75" customHeight="1" x14ac:dyDescent="0.2">
      <c r="B21" s="289">
        <v>1</v>
      </c>
      <c r="C21" s="284"/>
      <c r="D21" s="289" t="s">
        <v>180</v>
      </c>
      <c r="E21" s="284"/>
      <c r="F21" s="290">
        <v>1717.35</v>
      </c>
      <c r="G21" s="284"/>
      <c r="H21" s="291" t="s">
        <v>189</v>
      </c>
      <c r="I21" s="289" t="s">
        <v>181</v>
      </c>
      <c r="J21" s="284"/>
    </row>
    <row r="22" spans="2:14" ht="12.75" customHeight="1" x14ac:dyDescent="0.2">
      <c r="B22" s="289">
        <v>2</v>
      </c>
      <c r="C22" s="284"/>
      <c r="D22" s="289" t="s">
        <v>180</v>
      </c>
      <c r="E22" s="284"/>
      <c r="F22" s="290">
        <v>2929.17</v>
      </c>
      <c r="G22" s="284"/>
      <c r="H22" s="291" t="s">
        <v>166</v>
      </c>
      <c r="I22" s="289" t="s">
        <v>181</v>
      </c>
      <c r="J22" s="284"/>
    </row>
    <row r="23" spans="2:14" ht="12.75" customHeight="1" x14ac:dyDescent="0.2">
      <c r="B23" s="289">
        <v>3</v>
      </c>
      <c r="C23" s="284"/>
      <c r="D23" s="289" t="s">
        <v>180</v>
      </c>
      <c r="E23" s="284"/>
      <c r="F23" s="290">
        <v>1601.86</v>
      </c>
      <c r="G23" s="284"/>
      <c r="H23" s="291" t="s">
        <v>259</v>
      </c>
      <c r="I23" s="289" t="s">
        <v>181</v>
      </c>
      <c r="J23" s="284"/>
    </row>
    <row r="24" spans="2:14" ht="12.75" customHeight="1" x14ac:dyDescent="0.2">
      <c r="B24" s="289">
        <v>4</v>
      </c>
      <c r="C24" s="284"/>
      <c r="D24" s="289" t="s">
        <v>180</v>
      </c>
      <c r="E24" s="284"/>
      <c r="F24" s="290">
        <v>5611.67</v>
      </c>
      <c r="G24" s="284"/>
      <c r="H24" s="291" t="s">
        <v>259</v>
      </c>
      <c r="I24" s="289" t="s">
        <v>181</v>
      </c>
      <c r="J24" s="284"/>
    </row>
    <row r="25" spans="2:14" ht="12.75" customHeight="1" x14ac:dyDescent="0.2">
      <c r="B25" s="289">
        <v>5</v>
      </c>
      <c r="C25" s="284"/>
      <c r="D25" s="289" t="s">
        <v>180</v>
      </c>
      <c r="E25" s="284"/>
      <c r="F25" s="290">
        <v>165.9</v>
      </c>
      <c r="G25" s="284"/>
      <c r="H25" s="291" t="s">
        <v>279</v>
      </c>
      <c r="I25" s="289" t="s">
        <v>181</v>
      </c>
      <c r="J25" s="284"/>
    </row>
    <row r="26" spans="2:14" ht="12.75" customHeight="1" x14ac:dyDescent="0.2">
      <c r="B26" s="289">
        <v>6</v>
      </c>
      <c r="C26" s="284"/>
      <c r="D26" s="289" t="s">
        <v>180</v>
      </c>
      <c r="E26" s="284"/>
      <c r="F26" s="290">
        <v>14473.65</v>
      </c>
      <c r="G26" s="284"/>
      <c r="H26" s="291" t="s">
        <v>190</v>
      </c>
      <c r="I26" s="289" t="s">
        <v>181</v>
      </c>
      <c r="J26" s="284"/>
    </row>
    <row r="27" spans="2:14" ht="12.75" customHeight="1" x14ac:dyDescent="0.2">
      <c r="B27" s="289">
        <v>7</v>
      </c>
      <c r="C27" s="284"/>
      <c r="D27" s="289" t="s">
        <v>180</v>
      </c>
      <c r="E27" s="284"/>
      <c r="F27" s="290">
        <v>1746.12</v>
      </c>
      <c r="G27" s="284"/>
      <c r="H27" s="291" t="s">
        <v>190</v>
      </c>
      <c r="I27" s="289" t="s">
        <v>181</v>
      </c>
      <c r="J27" s="284"/>
    </row>
    <row r="28" spans="2:14" x14ac:dyDescent="0.2">
      <c r="B28" s="295"/>
      <c r="C28" s="284"/>
      <c r="D28" s="295"/>
      <c r="E28" s="284"/>
      <c r="F28" s="296">
        <v>28245.719999999998</v>
      </c>
      <c r="G28" s="284"/>
      <c r="H28" s="297"/>
      <c r="I28" s="295"/>
      <c r="J28" s="284"/>
    </row>
    <row r="29" spans="2:14" ht="45.6" customHeight="1" x14ac:dyDescent="0.2">
      <c r="B29" s="279" t="s">
        <v>193</v>
      </c>
      <c r="C29" s="267"/>
      <c r="D29" s="267"/>
      <c r="E29" s="267"/>
      <c r="F29" s="267"/>
      <c r="G29" s="267"/>
      <c r="H29" s="267"/>
      <c r="I29" s="267"/>
      <c r="J29" s="267"/>
    </row>
    <row r="30" spans="2:14" ht="12.75" customHeight="1" x14ac:dyDescent="0.2">
      <c r="B30" s="283" t="s">
        <v>160</v>
      </c>
      <c r="C30" s="284"/>
      <c r="D30" s="283" t="s">
        <v>161</v>
      </c>
      <c r="E30" s="284"/>
      <c r="F30" s="283" t="s">
        <v>162</v>
      </c>
      <c r="G30" s="284"/>
      <c r="H30" s="285" t="s">
        <v>163</v>
      </c>
      <c r="I30" s="283" t="s">
        <v>164</v>
      </c>
      <c r="J30" s="284"/>
    </row>
    <row r="31" spans="2:14" ht="12.75" customHeight="1" x14ac:dyDescent="0.2">
      <c r="B31" s="289">
        <v>1</v>
      </c>
      <c r="C31" s="284"/>
      <c r="D31" s="289" t="s">
        <v>696</v>
      </c>
      <c r="E31" s="284"/>
      <c r="F31" s="290">
        <v>142.4</v>
      </c>
      <c r="G31" s="284"/>
      <c r="H31" s="291" t="s">
        <v>461</v>
      </c>
      <c r="I31" s="289" t="s">
        <v>697</v>
      </c>
      <c r="J31" s="284"/>
      <c r="N31" s="326">
        <f>F31</f>
        <v>142.4</v>
      </c>
    </row>
    <row r="32" spans="2:14" ht="12.75" customHeight="1" x14ac:dyDescent="0.2">
      <c r="B32" s="289">
        <v>2</v>
      </c>
      <c r="C32" s="284"/>
      <c r="D32" s="289" t="s">
        <v>480</v>
      </c>
      <c r="E32" s="284"/>
      <c r="F32" s="290">
        <v>252</v>
      </c>
      <c r="G32" s="284"/>
      <c r="H32" s="291" t="s">
        <v>207</v>
      </c>
      <c r="I32" s="289" t="s">
        <v>698</v>
      </c>
      <c r="J32" s="284"/>
    </row>
    <row r="33" spans="2:14" ht="12.75" customHeight="1" x14ac:dyDescent="0.2">
      <c r="B33" s="289">
        <v>3</v>
      </c>
      <c r="C33" s="284"/>
      <c r="D33" s="289" t="s">
        <v>480</v>
      </c>
      <c r="E33" s="284"/>
      <c r="F33" s="290">
        <v>252</v>
      </c>
      <c r="G33" s="284"/>
      <c r="H33" s="291" t="s">
        <v>207</v>
      </c>
      <c r="I33" s="289" t="s">
        <v>699</v>
      </c>
      <c r="J33" s="284"/>
    </row>
    <row r="34" spans="2:14" ht="12.75" customHeight="1" x14ac:dyDescent="0.2">
      <c r="B34" s="289">
        <v>4</v>
      </c>
      <c r="C34" s="284"/>
      <c r="D34" s="289" t="s">
        <v>480</v>
      </c>
      <c r="E34" s="284"/>
      <c r="F34" s="290">
        <v>252</v>
      </c>
      <c r="G34" s="284"/>
      <c r="H34" s="291" t="s">
        <v>207</v>
      </c>
      <c r="I34" s="289" t="s">
        <v>700</v>
      </c>
      <c r="J34" s="284"/>
    </row>
    <row r="35" spans="2:14" ht="12.75" customHeight="1" x14ac:dyDescent="0.2">
      <c r="B35" s="289">
        <v>5</v>
      </c>
      <c r="C35" s="284"/>
      <c r="D35" s="289" t="s">
        <v>480</v>
      </c>
      <c r="E35" s="284"/>
      <c r="F35" s="290">
        <v>252</v>
      </c>
      <c r="G35" s="284"/>
      <c r="H35" s="291" t="s">
        <v>207</v>
      </c>
      <c r="I35" s="289" t="s">
        <v>701</v>
      </c>
      <c r="J35" s="284"/>
    </row>
    <row r="36" spans="2:14" ht="12.75" customHeight="1" x14ac:dyDescent="0.2">
      <c r="B36" s="289">
        <v>6</v>
      </c>
      <c r="C36" s="284"/>
      <c r="D36" s="289" t="s">
        <v>480</v>
      </c>
      <c r="E36" s="284"/>
      <c r="F36" s="290">
        <v>252</v>
      </c>
      <c r="G36" s="284"/>
      <c r="H36" s="291" t="s">
        <v>207</v>
      </c>
      <c r="I36" s="289" t="s">
        <v>702</v>
      </c>
      <c r="J36" s="284"/>
    </row>
    <row r="37" spans="2:14" ht="12.75" customHeight="1" x14ac:dyDescent="0.2">
      <c r="B37" s="289">
        <v>7</v>
      </c>
      <c r="C37" s="284"/>
      <c r="D37" s="289" t="s">
        <v>450</v>
      </c>
      <c r="E37" s="284"/>
      <c r="F37" s="290">
        <v>104</v>
      </c>
      <c r="G37" s="284"/>
      <c r="H37" s="291" t="s">
        <v>212</v>
      </c>
      <c r="I37" s="289" t="s">
        <v>703</v>
      </c>
      <c r="J37" s="284"/>
      <c r="N37" s="326">
        <f>F37</f>
        <v>104</v>
      </c>
    </row>
    <row r="38" spans="2:14" ht="12.75" customHeight="1" x14ac:dyDescent="0.2">
      <c r="B38" s="289">
        <v>8</v>
      </c>
      <c r="C38" s="284"/>
      <c r="D38" s="289" t="s">
        <v>480</v>
      </c>
      <c r="E38" s="284"/>
      <c r="F38" s="290">
        <v>189</v>
      </c>
      <c r="G38" s="284"/>
      <c r="H38" s="291" t="s">
        <v>255</v>
      </c>
      <c r="I38" s="289" t="s">
        <v>704</v>
      </c>
      <c r="J38" s="284"/>
    </row>
    <row r="39" spans="2:14" ht="12.75" customHeight="1" x14ac:dyDescent="0.2">
      <c r="B39" s="289">
        <v>9</v>
      </c>
      <c r="C39" s="284"/>
      <c r="D39" s="289" t="s">
        <v>705</v>
      </c>
      <c r="E39" s="284"/>
      <c r="F39" s="290">
        <v>455</v>
      </c>
      <c r="G39" s="284"/>
      <c r="H39" s="291" t="s">
        <v>255</v>
      </c>
      <c r="I39" s="289" t="s">
        <v>322</v>
      </c>
      <c r="J39" s="284"/>
    </row>
    <row r="40" spans="2:14" ht="12.75" customHeight="1" x14ac:dyDescent="0.2">
      <c r="B40" s="289">
        <v>10</v>
      </c>
      <c r="C40" s="284"/>
      <c r="D40" s="289" t="s">
        <v>706</v>
      </c>
      <c r="E40" s="284"/>
      <c r="F40" s="290">
        <v>252</v>
      </c>
      <c r="G40" s="284"/>
      <c r="H40" s="291" t="s">
        <v>255</v>
      </c>
      <c r="I40" s="289" t="s">
        <v>322</v>
      </c>
      <c r="J40" s="284"/>
    </row>
    <row r="41" spans="2:14" ht="12.75" customHeight="1" x14ac:dyDescent="0.2">
      <c r="B41" s="289">
        <v>11</v>
      </c>
      <c r="C41" s="284"/>
      <c r="D41" s="289" t="s">
        <v>707</v>
      </c>
      <c r="E41" s="284"/>
      <c r="F41" s="290">
        <v>455</v>
      </c>
      <c r="G41" s="284"/>
      <c r="H41" s="291" t="s">
        <v>498</v>
      </c>
      <c r="I41" s="289" t="s">
        <v>699</v>
      </c>
      <c r="J41" s="284"/>
    </row>
    <row r="42" spans="2:14" ht="12.75" customHeight="1" x14ac:dyDescent="0.2">
      <c r="B42" s="289">
        <v>12</v>
      </c>
      <c r="C42" s="284"/>
      <c r="D42" s="289" t="s">
        <v>453</v>
      </c>
      <c r="E42" s="284"/>
      <c r="F42" s="290">
        <v>156</v>
      </c>
      <c r="G42" s="284"/>
      <c r="H42" s="291" t="s">
        <v>498</v>
      </c>
      <c r="I42" s="289" t="s">
        <v>708</v>
      </c>
      <c r="J42" s="284"/>
      <c r="N42" s="326">
        <f>F42</f>
        <v>156</v>
      </c>
    </row>
    <row r="43" spans="2:14" ht="12.75" customHeight="1" x14ac:dyDescent="0.2">
      <c r="B43" s="289">
        <v>13</v>
      </c>
      <c r="C43" s="284"/>
      <c r="D43" s="289" t="s">
        <v>707</v>
      </c>
      <c r="E43" s="284"/>
      <c r="F43" s="290">
        <v>78</v>
      </c>
      <c r="G43" s="284"/>
      <c r="H43" s="291" t="s">
        <v>498</v>
      </c>
      <c r="I43" s="289" t="s">
        <v>709</v>
      </c>
      <c r="J43" s="284"/>
      <c r="N43" s="326">
        <f>F43</f>
        <v>78</v>
      </c>
    </row>
    <row r="44" spans="2:14" ht="12.75" customHeight="1" x14ac:dyDescent="0.2">
      <c r="B44" s="289">
        <v>14</v>
      </c>
      <c r="C44" s="284"/>
      <c r="D44" s="289" t="s">
        <v>706</v>
      </c>
      <c r="E44" s="284"/>
      <c r="F44" s="290">
        <v>252</v>
      </c>
      <c r="G44" s="284"/>
      <c r="H44" s="291" t="s">
        <v>186</v>
      </c>
      <c r="I44" s="289" t="s">
        <v>322</v>
      </c>
      <c r="J44" s="284"/>
    </row>
    <row r="45" spans="2:14" ht="12.75" customHeight="1" x14ac:dyDescent="0.2">
      <c r="B45" s="289">
        <v>15</v>
      </c>
      <c r="C45" s="284"/>
      <c r="D45" s="289" t="s">
        <v>706</v>
      </c>
      <c r="E45" s="284"/>
      <c r="F45" s="290">
        <v>252</v>
      </c>
      <c r="G45" s="284"/>
      <c r="H45" s="291" t="s">
        <v>186</v>
      </c>
      <c r="I45" s="289" t="s">
        <v>710</v>
      </c>
      <c r="J45" s="284"/>
    </row>
    <row r="46" spans="2:14" ht="12.75" customHeight="1" x14ac:dyDescent="0.2">
      <c r="B46" s="289">
        <v>16</v>
      </c>
      <c r="C46" s="284"/>
      <c r="D46" s="289" t="s">
        <v>706</v>
      </c>
      <c r="E46" s="284"/>
      <c r="F46" s="290">
        <v>292.5</v>
      </c>
      <c r="G46" s="284"/>
      <c r="H46" s="291" t="s">
        <v>279</v>
      </c>
      <c r="I46" s="289" t="s">
        <v>699</v>
      </c>
      <c r="J46" s="284"/>
    </row>
    <row r="47" spans="2:14" ht="12.75" customHeight="1" x14ac:dyDescent="0.2">
      <c r="B47" s="289">
        <v>17</v>
      </c>
      <c r="C47" s="284"/>
      <c r="D47" s="286" t="s">
        <v>706</v>
      </c>
      <c r="E47" s="288"/>
      <c r="F47" s="290">
        <v>252</v>
      </c>
      <c r="G47" s="284"/>
      <c r="H47" s="291" t="s">
        <v>174</v>
      </c>
      <c r="I47" s="289" t="s">
        <v>334</v>
      </c>
      <c r="J47" s="284"/>
    </row>
    <row r="48" spans="2:14" ht="12.75" customHeight="1" x14ac:dyDescent="0.2">
      <c r="B48" s="289">
        <v>18</v>
      </c>
      <c r="C48" s="284"/>
      <c r="D48" s="289" t="s">
        <v>514</v>
      </c>
      <c r="E48" s="284"/>
      <c r="F48" s="290">
        <v>355.2</v>
      </c>
      <c r="G48" s="284"/>
      <c r="H48" s="291" t="s">
        <v>286</v>
      </c>
      <c r="I48" s="289" t="s">
        <v>699</v>
      </c>
      <c r="J48" s="284"/>
    </row>
    <row r="49" spans="2:14" ht="12.75" customHeight="1" x14ac:dyDescent="0.2">
      <c r="B49" s="289">
        <v>19</v>
      </c>
      <c r="C49" s="284"/>
      <c r="D49" s="289" t="s">
        <v>711</v>
      </c>
      <c r="E49" s="284"/>
      <c r="F49" s="290">
        <v>234</v>
      </c>
      <c r="G49" s="284"/>
      <c r="H49" s="291" t="s">
        <v>286</v>
      </c>
      <c r="I49" s="289" t="s">
        <v>712</v>
      </c>
      <c r="J49" s="284"/>
    </row>
    <row r="50" spans="2:14" ht="12.75" customHeight="1" x14ac:dyDescent="0.2">
      <c r="B50" s="289">
        <v>20</v>
      </c>
      <c r="C50" s="284"/>
      <c r="D50" s="289" t="s">
        <v>453</v>
      </c>
      <c r="E50" s="284"/>
      <c r="F50" s="290">
        <v>117</v>
      </c>
      <c r="G50" s="284"/>
      <c r="H50" s="291" t="s">
        <v>278</v>
      </c>
      <c r="I50" s="289" t="s">
        <v>708</v>
      </c>
      <c r="J50" s="284"/>
      <c r="N50" s="326">
        <f>F50</f>
        <v>117</v>
      </c>
    </row>
    <row r="51" spans="2:14" ht="12.75" customHeight="1" x14ac:dyDescent="0.2">
      <c r="B51" s="289">
        <v>21</v>
      </c>
      <c r="C51" s="284"/>
      <c r="D51" s="289" t="s">
        <v>514</v>
      </c>
      <c r="E51" s="284"/>
      <c r="F51" s="290">
        <v>355.2</v>
      </c>
      <c r="G51" s="284"/>
      <c r="H51" s="291" t="s">
        <v>278</v>
      </c>
      <c r="I51" s="289" t="s">
        <v>322</v>
      </c>
      <c r="J51" s="284"/>
    </row>
    <row r="52" spans="2:14" ht="12.75" customHeight="1" x14ac:dyDescent="0.2">
      <c r="B52" s="289">
        <v>22</v>
      </c>
      <c r="C52" s="284"/>
      <c r="D52" s="289" t="s">
        <v>514</v>
      </c>
      <c r="E52" s="284"/>
      <c r="F52" s="290">
        <v>355.2</v>
      </c>
      <c r="G52" s="284"/>
      <c r="H52" s="291" t="s">
        <v>278</v>
      </c>
      <c r="I52" s="289" t="s">
        <v>713</v>
      </c>
      <c r="J52" s="284"/>
    </row>
    <row r="53" spans="2:14" ht="12.75" customHeight="1" x14ac:dyDescent="0.2">
      <c r="B53" s="289">
        <v>23</v>
      </c>
      <c r="C53" s="284"/>
      <c r="D53" s="289" t="s">
        <v>514</v>
      </c>
      <c r="E53" s="284"/>
      <c r="F53" s="290">
        <v>355.2</v>
      </c>
      <c r="G53" s="284"/>
      <c r="H53" s="291" t="s">
        <v>278</v>
      </c>
      <c r="I53" s="289" t="s">
        <v>704</v>
      </c>
      <c r="J53" s="284"/>
    </row>
    <row r="54" spans="2:14" ht="12.75" customHeight="1" x14ac:dyDescent="0.2">
      <c r="B54" s="289">
        <v>24</v>
      </c>
      <c r="C54" s="284"/>
      <c r="D54" s="289" t="s">
        <v>711</v>
      </c>
      <c r="E54" s="284"/>
      <c r="F54" s="290">
        <v>234</v>
      </c>
      <c r="G54" s="284"/>
      <c r="H54" s="291" t="s">
        <v>286</v>
      </c>
      <c r="I54" s="289" t="s">
        <v>702</v>
      </c>
      <c r="J54" s="284"/>
    </row>
    <row r="55" spans="2:14" ht="12.75" customHeight="1" x14ac:dyDescent="0.2">
      <c r="B55" s="289">
        <v>25</v>
      </c>
      <c r="C55" s="284"/>
      <c r="D55" s="289" t="s">
        <v>514</v>
      </c>
      <c r="E55" s="284"/>
      <c r="F55" s="290">
        <v>355.2</v>
      </c>
      <c r="G55" s="284"/>
      <c r="H55" s="291" t="s">
        <v>286</v>
      </c>
      <c r="I55" s="289" t="s">
        <v>712</v>
      </c>
      <c r="J55" s="284"/>
    </row>
    <row r="56" spans="2:14" ht="12.75" customHeight="1" x14ac:dyDescent="0.2">
      <c r="B56" s="289">
        <v>26</v>
      </c>
      <c r="C56" s="284"/>
      <c r="D56" s="289" t="s">
        <v>706</v>
      </c>
      <c r="E56" s="284"/>
      <c r="F56" s="290">
        <v>252</v>
      </c>
      <c r="G56" s="284"/>
      <c r="H56" s="291" t="s">
        <v>286</v>
      </c>
      <c r="I56" s="289" t="s">
        <v>712</v>
      </c>
      <c r="J56" s="284"/>
    </row>
    <row r="57" spans="2:14" ht="12.75" customHeight="1" x14ac:dyDescent="0.2">
      <c r="B57" s="289">
        <v>27</v>
      </c>
      <c r="C57" s="284"/>
      <c r="D57" s="289" t="s">
        <v>714</v>
      </c>
      <c r="E57" s="284"/>
      <c r="F57" s="290">
        <v>345</v>
      </c>
      <c r="G57" s="284"/>
      <c r="H57" s="291" t="s">
        <v>261</v>
      </c>
      <c r="I57" s="289" t="s">
        <v>715</v>
      </c>
      <c r="J57" s="284"/>
      <c r="N57" s="326">
        <f>F57</f>
        <v>345</v>
      </c>
    </row>
    <row r="58" spans="2:14" ht="12.75" customHeight="1" x14ac:dyDescent="0.2">
      <c r="B58" s="289">
        <v>28</v>
      </c>
      <c r="C58" s="284"/>
      <c r="D58" s="289" t="s">
        <v>453</v>
      </c>
      <c r="E58" s="284"/>
      <c r="F58" s="290">
        <v>117</v>
      </c>
      <c r="G58" s="284"/>
      <c r="H58" s="291" t="s">
        <v>169</v>
      </c>
      <c r="I58" s="289" t="s">
        <v>716</v>
      </c>
      <c r="J58" s="284"/>
      <c r="N58" s="326">
        <f>F58</f>
        <v>117</v>
      </c>
    </row>
    <row r="59" spans="2:14" ht="12.75" customHeight="1" x14ac:dyDescent="0.2">
      <c r="B59" s="289">
        <v>29</v>
      </c>
      <c r="C59" s="284"/>
      <c r="D59" s="289" t="s">
        <v>514</v>
      </c>
      <c r="E59" s="284"/>
      <c r="F59" s="290">
        <v>355.2</v>
      </c>
      <c r="G59" s="284"/>
      <c r="H59" s="291" t="s">
        <v>169</v>
      </c>
      <c r="I59" s="289" t="s">
        <v>701</v>
      </c>
      <c r="J59" s="284"/>
    </row>
    <row r="60" spans="2:14" ht="12.75" customHeight="1" x14ac:dyDescent="0.2">
      <c r="B60" s="289">
        <v>30</v>
      </c>
      <c r="C60" s="284"/>
      <c r="D60" s="289" t="s">
        <v>717</v>
      </c>
      <c r="E60" s="284"/>
      <c r="F60" s="290">
        <v>45</v>
      </c>
      <c r="G60" s="284"/>
      <c r="H60" s="291" t="s">
        <v>169</v>
      </c>
      <c r="I60" s="289" t="s">
        <v>699</v>
      </c>
      <c r="J60" s="284"/>
    </row>
    <row r="61" spans="2:14" ht="12.75" customHeight="1" x14ac:dyDescent="0.2">
      <c r="B61" s="289">
        <v>31</v>
      </c>
      <c r="C61" s="284"/>
      <c r="D61" s="289" t="s">
        <v>718</v>
      </c>
      <c r="E61" s="284"/>
      <c r="F61" s="290">
        <v>35.700000000000003</v>
      </c>
      <c r="G61" s="284"/>
      <c r="H61" s="291" t="s">
        <v>169</v>
      </c>
      <c r="I61" s="289" t="s">
        <v>699</v>
      </c>
      <c r="J61" s="284"/>
    </row>
    <row r="62" spans="2:14" ht="12.75" customHeight="1" x14ac:dyDescent="0.2">
      <c r="B62" s="289">
        <v>32</v>
      </c>
      <c r="C62" s="284"/>
      <c r="D62" s="289" t="s">
        <v>706</v>
      </c>
      <c r="E62" s="284"/>
      <c r="F62" s="290">
        <v>252</v>
      </c>
      <c r="G62" s="284"/>
      <c r="H62" s="291" t="s">
        <v>261</v>
      </c>
      <c r="I62" s="289" t="s">
        <v>704</v>
      </c>
      <c r="J62" s="284"/>
    </row>
    <row r="63" spans="2:14" ht="12.75" customHeight="1" x14ac:dyDescent="0.2">
      <c r="B63" s="289">
        <v>33</v>
      </c>
      <c r="C63" s="284"/>
      <c r="D63" s="289" t="s">
        <v>718</v>
      </c>
      <c r="E63" s="284"/>
      <c r="F63" s="290">
        <v>142.80000000000001</v>
      </c>
      <c r="G63" s="284"/>
      <c r="H63" s="291" t="s">
        <v>295</v>
      </c>
      <c r="I63" s="289" t="s">
        <v>700</v>
      </c>
      <c r="J63" s="284"/>
    </row>
    <row r="64" spans="2:14" ht="12.75" customHeight="1" x14ac:dyDescent="0.2">
      <c r="B64" s="289">
        <v>34</v>
      </c>
      <c r="C64" s="284"/>
      <c r="D64" s="289" t="s">
        <v>453</v>
      </c>
      <c r="E64" s="284"/>
      <c r="F64" s="290">
        <v>78</v>
      </c>
      <c r="G64" s="284"/>
      <c r="H64" s="291" t="s">
        <v>295</v>
      </c>
      <c r="I64" s="289" t="s">
        <v>709</v>
      </c>
      <c r="J64" s="284"/>
      <c r="N64" s="326">
        <f>F64</f>
        <v>78</v>
      </c>
    </row>
    <row r="65" spans="2:16" ht="12.75" customHeight="1" x14ac:dyDescent="0.2">
      <c r="B65" s="289">
        <v>35</v>
      </c>
      <c r="C65" s="284"/>
      <c r="D65" s="289" t="s">
        <v>711</v>
      </c>
      <c r="E65" s="284"/>
      <c r="F65" s="290">
        <v>273</v>
      </c>
      <c r="G65" s="284"/>
      <c r="H65" s="291" t="s">
        <v>295</v>
      </c>
      <c r="I65" s="289" t="s">
        <v>719</v>
      </c>
      <c r="J65" s="284"/>
      <c r="N65" s="326">
        <f>F65</f>
        <v>273</v>
      </c>
    </row>
    <row r="66" spans="2:16" ht="12.75" customHeight="1" x14ac:dyDescent="0.2">
      <c r="B66" s="289">
        <v>36</v>
      </c>
      <c r="C66" s="284"/>
      <c r="D66" s="289" t="s">
        <v>467</v>
      </c>
      <c r="E66" s="284"/>
      <c r="F66" s="290">
        <v>225.72</v>
      </c>
      <c r="G66" s="284"/>
      <c r="H66" s="291" t="s">
        <v>190</v>
      </c>
      <c r="I66" s="289" t="s">
        <v>700</v>
      </c>
      <c r="J66" s="284"/>
    </row>
    <row r="67" spans="2:16" ht="12.75" customHeight="1" x14ac:dyDescent="0.2">
      <c r="B67" s="289">
        <v>37</v>
      </c>
      <c r="C67" s="284"/>
      <c r="D67" s="289" t="s">
        <v>450</v>
      </c>
      <c r="E67" s="284"/>
      <c r="F67" s="290">
        <v>78</v>
      </c>
      <c r="G67" s="284"/>
      <c r="H67" s="291" t="s">
        <v>190</v>
      </c>
      <c r="I67" s="289" t="s">
        <v>720</v>
      </c>
      <c r="J67" s="284"/>
      <c r="N67" s="326">
        <f>F67</f>
        <v>78</v>
      </c>
    </row>
    <row r="68" spans="2:16" ht="12.75" customHeight="1" x14ac:dyDescent="0.2">
      <c r="B68" s="289">
        <v>38</v>
      </c>
      <c r="C68" s="284"/>
      <c r="D68" s="289" t="s">
        <v>721</v>
      </c>
      <c r="E68" s="284"/>
      <c r="F68" s="290">
        <v>1039.5</v>
      </c>
      <c r="G68" s="284"/>
      <c r="H68" s="291" t="s">
        <v>308</v>
      </c>
      <c r="I68" s="289" t="s">
        <v>699</v>
      </c>
      <c r="J68" s="284"/>
    </row>
    <row r="69" spans="2:16" ht="12.75" customHeight="1" x14ac:dyDescent="0.2">
      <c r="B69" s="289">
        <v>39</v>
      </c>
      <c r="C69" s="284"/>
      <c r="D69" s="289" t="s">
        <v>721</v>
      </c>
      <c r="E69" s="284"/>
      <c r="F69" s="290">
        <v>1039.5</v>
      </c>
      <c r="G69" s="284"/>
      <c r="H69" s="291" t="s">
        <v>308</v>
      </c>
      <c r="I69" s="289" t="s">
        <v>322</v>
      </c>
      <c r="J69" s="284"/>
    </row>
    <row r="70" spans="2:16" ht="12.75" customHeight="1" x14ac:dyDescent="0.2">
      <c r="B70" s="289">
        <v>40</v>
      </c>
      <c r="C70" s="284"/>
      <c r="D70" s="289" t="s">
        <v>721</v>
      </c>
      <c r="E70" s="284"/>
      <c r="F70" s="290">
        <v>1039.5</v>
      </c>
      <c r="G70" s="284"/>
      <c r="H70" s="291" t="s">
        <v>192</v>
      </c>
      <c r="I70" s="289" t="s">
        <v>334</v>
      </c>
      <c r="J70" s="284"/>
    </row>
    <row r="71" spans="2:16" ht="12.75" customHeight="1" x14ac:dyDescent="0.2">
      <c r="B71" s="289">
        <v>41</v>
      </c>
      <c r="C71" s="284"/>
      <c r="D71" s="289" t="s">
        <v>721</v>
      </c>
      <c r="E71" s="284"/>
      <c r="F71" s="290">
        <v>1039.5</v>
      </c>
      <c r="G71" s="284"/>
      <c r="H71" s="291" t="s">
        <v>311</v>
      </c>
      <c r="I71" s="289" t="s">
        <v>702</v>
      </c>
      <c r="J71" s="284"/>
    </row>
    <row r="72" spans="2:16" ht="12.75" customHeight="1" x14ac:dyDescent="0.2">
      <c r="B72" s="289">
        <v>42</v>
      </c>
      <c r="C72" s="284"/>
      <c r="D72" s="289" t="s">
        <v>721</v>
      </c>
      <c r="E72" s="284"/>
      <c r="F72" s="290">
        <v>1039.5</v>
      </c>
      <c r="G72" s="284"/>
      <c r="H72" s="291" t="s">
        <v>311</v>
      </c>
      <c r="I72" s="289" t="s">
        <v>722</v>
      </c>
      <c r="J72" s="284"/>
    </row>
    <row r="73" spans="2:16" ht="12.75" customHeight="1" x14ac:dyDescent="0.2">
      <c r="B73" s="289">
        <v>43</v>
      </c>
      <c r="C73" s="284"/>
      <c r="D73" s="286" t="s">
        <v>706</v>
      </c>
      <c r="E73" s="288"/>
      <c r="F73" s="290">
        <v>336</v>
      </c>
      <c r="G73" s="284"/>
      <c r="H73" s="291" t="s">
        <v>177</v>
      </c>
      <c r="I73" s="289" t="s">
        <v>699</v>
      </c>
      <c r="J73" s="284"/>
    </row>
    <row r="74" spans="2:16" ht="12.75" customHeight="1" x14ac:dyDescent="0.2">
      <c r="B74" s="289">
        <v>44</v>
      </c>
      <c r="C74" s="284"/>
      <c r="D74" s="289" t="s">
        <v>467</v>
      </c>
      <c r="E74" s="284"/>
      <c r="F74" s="290">
        <v>225.72</v>
      </c>
      <c r="G74" s="284"/>
      <c r="H74" s="291" t="s">
        <v>171</v>
      </c>
      <c r="I74" s="289" t="s">
        <v>700</v>
      </c>
      <c r="J74" s="284"/>
    </row>
    <row r="75" spans="2:16" ht="12.75" customHeight="1" x14ac:dyDescent="0.2">
      <c r="B75" s="289">
        <v>45</v>
      </c>
      <c r="C75" s="284"/>
      <c r="D75" s="289" t="s">
        <v>721</v>
      </c>
      <c r="E75" s="284"/>
      <c r="F75" s="290">
        <v>891</v>
      </c>
      <c r="G75" s="284"/>
      <c r="H75" s="291" t="s">
        <v>308</v>
      </c>
      <c r="I75" s="289" t="s">
        <v>723</v>
      </c>
      <c r="J75" s="284"/>
      <c r="N75" s="326">
        <f>F75</f>
        <v>891</v>
      </c>
    </row>
    <row r="76" spans="2:16" ht="12.75" customHeight="1" x14ac:dyDescent="0.2">
      <c r="B76" s="289">
        <v>46</v>
      </c>
      <c r="C76" s="284"/>
      <c r="D76" s="289" t="s">
        <v>721</v>
      </c>
      <c r="E76" s="284"/>
      <c r="F76" s="290">
        <v>891</v>
      </c>
      <c r="G76" s="284"/>
      <c r="H76" s="291" t="s">
        <v>308</v>
      </c>
      <c r="I76" s="289" t="s">
        <v>715</v>
      </c>
      <c r="J76" s="284"/>
      <c r="N76" s="326">
        <f>F76</f>
        <v>891</v>
      </c>
    </row>
    <row r="77" spans="2:16" x14ac:dyDescent="0.2">
      <c r="B77" s="295"/>
      <c r="C77" s="284"/>
      <c r="D77" s="295"/>
      <c r="E77" s="284"/>
      <c r="F77" s="296">
        <v>16241.539999999997</v>
      </c>
      <c r="G77" s="284"/>
      <c r="H77" s="297"/>
      <c r="I77" s="295"/>
      <c r="J77" s="284"/>
      <c r="N77" s="266">
        <f>SUM(N28:N76)</f>
        <v>3270.4</v>
      </c>
      <c r="O77" s="266">
        <v>12971.14</v>
      </c>
      <c r="P77" s="266">
        <f>N77+O77</f>
        <v>16241.539999999999</v>
      </c>
    </row>
    <row r="78" spans="2:16" ht="45.6" customHeight="1" x14ac:dyDescent="0.2">
      <c r="B78" s="279" t="s">
        <v>316</v>
      </c>
      <c r="C78" s="267"/>
      <c r="D78" s="267"/>
      <c r="E78" s="267"/>
      <c r="F78" s="267"/>
      <c r="G78" s="267"/>
      <c r="H78" s="267"/>
      <c r="I78" s="267"/>
      <c r="J78" s="267"/>
    </row>
    <row r="79" spans="2:16" ht="12.75" customHeight="1" x14ac:dyDescent="0.2">
      <c r="B79" s="283" t="s">
        <v>160</v>
      </c>
      <c r="C79" s="284"/>
      <c r="D79" s="283" t="s">
        <v>161</v>
      </c>
      <c r="E79" s="284"/>
      <c r="F79" s="283" t="s">
        <v>162</v>
      </c>
      <c r="G79" s="284"/>
      <c r="H79" s="285" t="s">
        <v>163</v>
      </c>
      <c r="I79" s="283" t="s">
        <v>164</v>
      </c>
      <c r="J79" s="284"/>
    </row>
    <row r="80" spans="2:16" ht="12.75" customHeight="1" x14ac:dyDescent="0.2">
      <c r="B80" s="289">
        <v>1</v>
      </c>
      <c r="C80" s="284"/>
      <c r="D80" s="289" t="s">
        <v>724</v>
      </c>
      <c r="E80" s="284"/>
      <c r="F80" s="290">
        <v>67.12</v>
      </c>
      <c r="G80" s="284"/>
      <c r="H80" s="291" t="s">
        <v>461</v>
      </c>
      <c r="I80" s="289" t="s">
        <v>697</v>
      </c>
      <c r="J80" s="284"/>
    </row>
    <row r="81" spans="2:10" ht="12.75" customHeight="1" x14ac:dyDescent="0.2">
      <c r="B81" s="289">
        <v>2</v>
      </c>
      <c r="C81" s="284"/>
      <c r="D81" s="289" t="s">
        <v>725</v>
      </c>
      <c r="E81" s="284"/>
      <c r="F81" s="290">
        <v>441</v>
      </c>
      <c r="G81" s="284"/>
      <c r="H81" s="291" t="s">
        <v>207</v>
      </c>
      <c r="I81" s="289" t="s">
        <v>698</v>
      </c>
      <c r="J81" s="284"/>
    </row>
    <row r="82" spans="2:10" ht="12.75" customHeight="1" x14ac:dyDescent="0.2">
      <c r="B82" s="289">
        <v>3</v>
      </c>
      <c r="C82" s="284"/>
      <c r="D82" s="289" t="s">
        <v>725</v>
      </c>
      <c r="E82" s="284"/>
      <c r="F82" s="290">
        <v>441</v>
      </c>
      <c r="G82" s="284"/>
      <c r="H82" s="291" t="s">
        <v>207</v>
      </c>
      <c r="I82" s="289" t="s">
        <v>699</v>
      </c>
      <c r="J82" s="284"/>
    </row>
    <row r="83" spans="2:10" ht="12.75" customHeight="1" x14ac:dyDescent="0.2">
      <c r="B83" s="289">
        <v>4</v>
      </c>
      <c r="C83" s="284"/>
      <c r="D83" s="289" t="s">
        <v>725</v>
      </c>
      <c r="E83" s="284"/>
      <c r="F83" s="290">
        <v>441</v>
      </c>
      <c r="G83" s="284"/>
      <c r="H83" s="291" t="s">
        <v>207</v>
      </c>
      <c r="I83" s="289" t="s">
        <v>700</v>
      </c>
      <c r="J83" s="284"/>
    </row>
    <row r="84" spans="2:10" ht="12.75" customHeight="1" x14ac:dyDescent="0.2">
      <c r="B84" s="289">
        <v>5</v>
      </c>
      <c r="C84" s="284"/>
      <c r="D84" s="289" t="s">
        <v>725</v>
      </c>
      <c r="E84" s="284"/>
      <c r="F84" s="290">
        <v>441</v>
      </c>
      <c r="G84" s="284"/>
      <c r="H84" s="291" t="s">
        <v>207</v>
      </c>
      <c r="I84" s="289" t="s">
        <v>701</v>
      </c>
      <c r="J84" s="284"/>
    </row>
    <row r="85" spans="2:10" ht="12.75" customHeight="1" x14ac:dyDescent="0.2">
      <c r="B85" s="289">
        <v>6</v>
      </c>
      <c r="C85" s="284"/>
      <c r="D85" s="289" t="s">
        <v>725</v>
      </c>
      <c r="E85" s="284"/>
      <c r="F85" s="290">
        <v>441</v>
      </c>
      <c r="G85" s="284"/>
      <c r="H85" s="291" t="s">
        <v>207</v>
      </c>
      <c r="I85" s="289" t="s">
        <v>702</v>
      </c>
      <c r="J85" s="284"/>
    </row>
    <row r="86" spans="2:10" ht="12.75" customHeight="1" x14ac:dyDescent="0.2">
      <c r="B86" s="289">
        <v>7</v>
      </c>
      <c r="C86" s="284"/>
      <c r="D86" s="289" t="s">
        <v>725</v>
      </c>
      <c r="E86" s="284"/>
      <c r="F86" s="290">
        <v>186</v>
      </c>
      <c r="G86" s="284"/>
      <c r="H86" s="291" t="s">
        <v>215</v>
      </c>
      <c r="I86" s="289" t="s">
        <v>700</v>
      </c>
      <c r="J86" s="284"/>
    </row>
    <row r="87" spans="2:10" ht="12.75" customHeight="1" x14ac:dyDescent="0.2">
      <c r="B87" s="289">
        <v>8</v>
      </c>
      <c r="C87" s="284"/>
      <c r="D87" s="289" t="s">
        <v>725</v>
      </c>
      <c r="E87" s="284"/>
      <c r="F87" s="290">
        <v>186</v>
      </c>
      <c r="G87" s="284"/>
      <c r="H87" s="291" t="s">
        <v>215</v>
      </c>
      <c r="I87" s="289" t="s">
        <v>702</v>
      </c>
      <c r="J87" s="284"/>
    </row>
    <row r="88" spans="2:10" ht="12.75" customHeight="1" x14ac:dyDescent="0.2">
      <c r="B88" s="289">
        <v>9</v>
      </c>
      <c r="C88" s="284"/>
      <c r="D88" s="289" t="s">
        <v>725</v>
      </c>
      <c r="E88" s="284"/>
      <c r="F88" s="290">
        <v>186</v>
      </c>
      <c r="G88" s="284"/>
      <c r="H88" s="291" t="s">
        <v>215</v>
      </c>
      <c r="I88" s="289" t="s">
        <v>701</v>
      </c>
      <c r="J88" s="284"/>
    </row>
    <row r="89" spans="2:10" ht="12.75" customHeight="1" x14ac:dyDescent="0.2">
      <c r="B89" s="289">
        <v>10</v>
      </c>
      <c r="C89" s="284"/>
      <c r="D89" s="289" t="s">
        <v>725</v>
      </c>
      <c r="E89" s="284"/>
      <c r="F89" s="290">
        <v>186</v>
      </c>
      <c r="G89" s="284"/>
      <c r="H89" s="291" t="s">
        <v>215</v>
      </c>
      <c r="I89" s="289" t="s">
        <v>698</v>
      </c>
      <c r="J89" s="284"/>
    </row>
    <row r="90" spans="2:10" ht="12.75" customHeight="1" x14ac:dyDescent="0.2">
      <c r="B90" s="289">
        <v>11</v>
      </c>
      <c r="C90" s="284"/>
      <c r="D90" s="289" t="s">
        <v>725</v>
      </c>
      <c r="E90" s="284"/>
      <c r="F90" s="290">
        <v>186</v>
      </c>
      <c r="G90" s="284"/>
      <c r="H90" s="291" t="s">
        <v>215</v>
      </c>
      <c r="I90" s="289" t="s">
        <v>699</v>
      </c>
      <c r="J90" s="284"/>
    </row>
    <row r="91" spans="2:10" ht="12.75" customHeight="1" x14ac:dyDescent="0.2">
      <c r="B91" s="289">
        <v>12</v>
      </c>
      <c r="C91" s="284"/>
      <c r="D91" s="289" t="s">
        <v>726</v>
      </c>
      <c r="E91" s="284"/>
      <c r="F91" s="290">
        <v>676</v>
      </c>
      <c r="G91" s="284"/>
      <c r="H91" s="291" t="s">
        <v>498</v>
      </c>
      <c r="I91" s="289" t="s">
        <v>699</v>
      </c>
      <c r="J91" s="284"/>
    </row>
    <row r="92" spans="2:10" ht="12.75" customHeight="1" x14ac:dyDescent="0.2">
      <c r="B92" s="289">
        <v>13</v>
      </c>
      <c r="C92" s="284"/>
      <c r="D92" s="289" t="s">
        <v>727</v>
      </c>
      <c r="E92" s="284"/>
      <c r="F92" s="290">
        <v>135</v>
      </c>
      <c r="G92" s="284"/>
      <c r="H92" s="291" t="s">
        <v>498</v>
      </c>
      <c r="I92" s="289" t="s">
        <v>708</v>
      </c>
      <c r="J92" s="284"/>
    </row>
    <row r="93" spans="2:10" ht="12.75" customHeight="1" x14ac:dyDescent="0.2">
      <c r="B93" s="289">
        <v>14</v>
      </c>
      <c r="C93" s="284"/>
      <c r="D93" s="289" t="s">
        <v>728</v>
      </c>
      <c r="E93" s="284"/>
      <c r="F93" s="290">
        <v>50</v>
      </c>
      <c r="G93" s="284"/>
      <c r="H93" s="291" t="s">
        <v>498</v>
      </c>
      <c r="I93" s="289" t="s">
        <v>709</v>
      </c>
      <c r="J93" s="284"/>
    </row>
    <row r="94" spans="2:10" ht="12.75" customHeight="1" x14ac:dyDescent="0.2">
      <c r="B94" s="289">
        <v>15</v>
      </c>
      <c r="C94" s="284"/>
      <c r="D94" s="289" t="s">
        <v>729</v>
      </c>
      <c r="E94" s="284"/>
      <c r="F94" s="290">
        <v>541</v>
      </c>
      <c r="G94" s="284"/>
      <c r="H94" s="291" t="s">
        <v>186</v>
      </c>
      <c r="I94" s="289" t="s">
        <v>710</v>
      </c>
      <c r="J94" s="284"/>
    </row>
    <row r="95" spans="2:10" ht="12.75" customHeight="1" x14ac:dyDescent="0.2">
      <c r="B95" s="289">
        <v>16</v>
      </c>
      <c r="C95" s="284"/>
      <c r="D95" s="289" t="s">
        <v>729</v>
      </c>
      <c r="E95" s="284"/>
      <c r="F95" s="290">
        <v>54</v>
      </c>
      <c r="G95" s="284"/>
      <c r="H95" s="291" t="s">
        <v>174</v>
      </c>
      <c r="I95" s="289" t="s">
        <v>730</v>
      </c>
      <c r="J95" s="284"/>
    </row>
    <row r="96" spans="2:10" ht="12.75" customHeight="1" x14ac:dyDescent="0.2">
      <c r="B96" s="289">
        <v>17</v>
      </c>
      <c r="C96" s="284"/>
      <c r="D96" s="289" t="s">
        <v>729</v>
      </c>
      <c r="E96" s="284"/>
      <c r="F96" s="290">
        <v>54</v>
      </c>
      <c r="G96" s="284"/>
      <c r="H96" s="291" t="s">
        <v>174</v>
      </c>
      <c r="I96" s="289" t="s">
        <v>731</v>
      </c>
      <c r="J96" s="284"/>
    </row>
    <row r="97" spans="2:10" ht="12.75" customHeight="1" x14ac:dyDescent="0.2">
      <c r="B97" s="289">
        <v>18</v>
      </c>
      <c r="C97" s="284"/>
      <c r="D97" s="289" t="s">
        <v>732</v>
      </c>
      <c r="E97" s="284"/>
      <c r="F97" s="290">
        <v>142.12</v>
      </c>
      <c r="G97" s="284"/>
      <c r="H97" s="291" t="s">
        <v>278</v>
      </c>
      <c r="I97" s="289" t="s">
        <v>699</v>
      </c>
      <c r="J97" s="284"/>
    </row>
    <row r="98" spans="2:10" ht="12.75" customHeight="1" x14ac:dyDescent="0.2">
      <c r="B98" s="289">
        <v>19</v>
      </c>
      <c r="C98" s="284"/>
      <c r="D98" s="289" t="s">
        <v>732</v>
      </c>
      <c r="E98" s="284"/>
      <c r="F98" s="290">
        <v>142.12</v>
      </c>
      <c r="G98" s="284"/>
      <c r="H98" s="291" t="s">
        <v>278</v>
      </c>
      <c r="I98" s="289" t="s">
        <v>712</v>
      </c>
      <c r="J98" s="284"/>
    </row>
    <row r="99" spans="2:10" ht="12.75" customHeight="1" x14ac:dyDescent="0.2">
      <c r="B99" s="289">
        <v>20</v>
      </c>
      <c r="C99" s="284"/>
      <c r="D99" s="289" t="s">
        <v>732</v>
      </c>
      <c r="E99" s="284"/>
      <c r="F99" s="290">
        <v>399.6</v>
      </c>
      <c r="G99" s="284"/>
      <c r="H99" s="291" t="s">
        <v>286</v>
      </c>
      <c r="I99" s="289" t="s">
        <v>699</v>
      </c>
      <c r="J99" s="284"/>
    </row>
    <row r="100" spans="2:10" ht="12.75" customHeight="1" x14ac:dyDescent="0.2">
      <c r="B100" s="289">
        <v>21</v>
      </c>
      <c r="C100" s="284"/>
      <c r="D100" s="289" t="s">
        <v>733</v>
      </c>
      <c r="E100" s="284"/>
      <c r="F100" s="290">
        <v>90</v>
      </c>
      <c r="G100" s="284"/>
      <c r="H100" s="291" t="s">
        <v>278</v>
      </c>
      <c r="I100" s="289" t="s">
        <v>708</v>
      </c>
      <c r="J100" s="284"/>
    </row>
    <row r="101" spans="2:10" ht="12.75" customHeight="1" x14ac:dyDescent="0.2">
      <c r="B101" s="289">
        <v>22</v>
      </c>
      <c r="C101" s="284"/>
      <c r="D101" s="289" t="s">
        <v>732</v>
      </c>
      <c r="E101" s="284"/>
      <c r="F101" s="290">
        <v>399.6</v>
      </c>
      <c r="G101" s="284"/>
      <c r="H101" s="291" t="s">
        <v>278</v>
      </c>
      <c r="I101" s="289" t="s">
        <v>713</v>
      </c>
      <c r="J101" s="284"/>
    </row>
    <row r="102" spans="2:10" ht="12.75" customHeight="1" x14ac:dyDescent="0.2">
      <c r="B102" s="289">
        <v>23</v>
      </c>
      <c r="C102" s="284"/>
      <c r="D102" s="289" t="s">
        <v>732</v>
      </c>
      <c r="E102" s="284"/>
      <c r="F102" s="290">
        <v>399.6</v>
      </c>
      <c r="G102" s="284"/>
      <c r="H102" s="291" t="s">
        <v>278</v>
      </c>
      <c r="I102" s="289" t="s">
        <v>704</v>
      </c>
      <c r="J102" s="284"/>
    </row>
    <row r="103" spans="2:10" ht="12.75" customHeight="1" x14ac:dyDescent="0.2">
      <c r="B103" s="289">
        <v>24</v>
      </c>
      <c r="C103" s="284"/>
      <c r="D103" s="289" t="s">
        <v>732</v>
      </c>
      <c r="E103" s="284"/>
      <c r="F103" s="290">
        <v>399.6</v>
      </c>
      <c r="G103" s="284"/>
      <c r="H103" s="291" t="s">
        <v>286</v>
      </c>
      <c r="I103" s="289" t="s">
        <v>712</v>
      </c>
      <c r="J103" s="284"/>
    </row>
    <row r="104" spans="2:10" ht="12.75" customHeight="1" x14ac:dyDescent="0.2">
      <c r="B104" s="289">
        <v>25</v>
      </c>
      <c r="C104" s="284"/>
      <c r="D104" s="289" t="s">
        <v>729</v>
      </c>
      <c r="E104" s="284"/>
      <c r="F104" s="290">
        <v>689</v>
      </c>
      <c r="G104" s="284"/>
      <c r="H104" s="291" t="s">
        <v>286</v>
      </c>
      <c r="I104" s="289" t="s">
        <v>712</v>
      </c>
      <c r="J104" s="284"/>
    </row>
    <row r="105" spans="2:10" ht="12.75" customHeight="1" x14ac:dyDescent="0.2">
      <c r="B105" s="289">
        <v>26</v>
      </c>
      <c r="C105" s="284"/>
      <c r="D105" s="289" t="s">
        <v>732</v>
      </c>
      <c r="E105" s="284"/>
      <c r="F105" s="290">
        <v>142.12</v>
      </c>
      <c r="G105" s="284"/>
      <c r="H105" s="291" t="s">
        <v>261</v>
      </c>
      <c r="I105" s="289" t="s">
        <v>713</v>
      </c>
      <c r="J105" s="284"/>
    </row>
    <row r="106" spans="2:10" ht="12.75" customHeight="1" x14ac:dyDescent="0.2">
      <c r="B106" s="289">
        <v>27</v>
      </c>
      <c r="C106" s="284"/>
      <c r="D106" s="289" t="s">
        <v>732</v>
      </c>
      <c r="E106" s="284"/>
      <c r="F106" s="290">
        <v>142.12</v>
      </c>
      <c r="G106" s="284"/>
      <c r="H106" s="291" t="s">
        <v>261</v>
      </c>
      <c r="I106" s="289" t="s">
        <v>704</v>
      </c>
      <c r="J106" s="284"/>
    </row>
    <row r="107" spans="2:10" ht="12.75" customHeight="1" x14ac:dyDescent="0.2">
      <c r="B107" s="289">
        <v>28</v>
      </c>
      <c r="C107" s="284"/>
      <c r="D107" s="289" t="s">
        <v>727</v>
      </c>
      <c r="E107" s="284"/>
      <c r="F107" s="290">
        <v>90</v>
      </c>
      <c r="G107" s="284"/>
      <c r="H107" s="291" t="s">
        <v>169</v>
      </c>
      <c r="I107" s="289" t="s">
        <v>716</v>
      </c>
      <c r="J107" s="284"/>
    </row>
    <row r="108" spans="2:10" ht="12.75" customHeight="1" x14ac:dyDescent="0.2">
      <c r="B108" s="289">
        <v>29</v>
      </c>
      <c r="C108" s="284"/>
      <c r="D108" s="289" t="s">
        <v>734</v>
      </c>
      <c r="E108" s="284"/>
      <c r="F108" s="290">
        <v>105.87</v>
      </c>
      <c r="G108" s="284"/>
      <c r="H108" s="291" t="s">
        <v>169</v>
      </c>
      <c r="I108" s="289" t="s">
        <v>699</v>
      </c>
      <c r="J108" s="284"/>
    </row>
    <row r="109" spans="2:10" ht="12.75" customHeight="1" x14ac:dyDescent="0.2">
      <c r="B109" s="289">
        <v>30</v>
      </c>
      <c r="C109" s="284"/>
      <c r="D109" s="289" t="s">
        <v>729</v>
      </c>
      <c r="E109" s="284"/>
      <c r="F109" s="290">
        <v>364.55</v>
      </c>
      <c r="G109" s="284"/>
      <c r="H109" s="291" t="s">
        <v>261</v>
      </c>
      <c r="I109" s="289" t="s">
        <v>704</v>
      </c>
      <c r="J109" s="284"/>
    </row>
    <row r="110" spans="2:10" ht="12.75" customHeight="1" x14ac:dyDescent="0.2">
      <c r="B110" s="289">
        <v>31</v>
      </c>
      <c r="C110" s="284"/>
      <c r="D110" s="289" t="s">
        <v>732</v>
      </c>
      <c r="E110" s="284"/>
      <c r="F110" s="290">
        <v>541.72</v>
      </c>
      <c r="G110" s="284"/>
      <c r="H110" s="291" t="s">
        <v>295</v>
      </c>
      <c r="I110" s="289" t="s">
        <v>322</v>
      </c>
      <c r="J110" s="284"/>
    </row>
    <row r="111" spans="2:10" ht="12.75" customHeight="1" x14ac:dyDescent="0.2">
      <c r="B111" s="289">
        <v>32</v>
      </c>
      <c r="C111" s="284"/>
      <c r="D111" s="289" t="s">
        <v>727</v>
      </c>
      <c r="E111" s="284"/>
      <c r="F111" s="290">
        <v>48.62</v>
      </c>
      <c r="G111" s="284"/>
      <c r="H111" s="291" t="s">
        <v>295</v>
      </c>
      <c r="I111" s="289" t="s">
        <v>709</v>
      </c>
      <c r="J111" s="284"/>
    </row>
    <row r="112" spans="2:10" ht="12.75" customHeight="1" x14ac:dyDescent="0.2">
      <c r="B112" s="289">
        <v>33</v>
      </c>
      <c r="C112" s="284"/>
      <c r="D112" s="289" t="s">
        <v>735</v>
      </c>
      <c r="E112" s="284"/>
      <c r="F112" s="290">
        <v>373</v>
      </c>
      <c r="G112" s="284"/>
      <c r="H112" s="291" t="s">
        <v>295</v>
      </c>
      <c r="I112" s="289" t="s">
        <v>719</v>
      </c>
      <c r="J112" s="284"/>
    </row>
    <row r="113" spans="2:10" ht="12.75" customHeight="1" x14ac:dyDescent="0.2">
      <c r="B113" s="289">
        <v>34</v>
      </c>
      <c r="C113" s="284"/>
      <c r="D113" s="289" t="s">
        <v>736</v>
      </c>
      <c r="E113" s="284"/>
      <c r="F113" s="290">
        <v>85.14</v>
      </c>
      <c r="G113" s="284"/>
      <c r="H113" s="291" t="s">
        <v>190</v>
      </c>
      <c r="I113" s="289" t="s">
        <v>700</v>
      </c>
      <c r="J113" s="284"/>
    </row>
    <row r="114" spans="2:10" ht="12.75" customHeight="1" x14ac:dyDescent="0.2">
      <c r="B114" s="289">
        <v>35</v>
      </c>
      <c r="C114" s="284"/>
      <c r="D114" s="289" t="s">
        <v>737</v>
      </c>
      <c r="E114" s="284"/>
      <c r="F114" s="290">
        <v>315.7</v>
      </c>
      <c r="G114" s="284"/>
      <c r="H114" s="291" t="s">
        <v>311</v>
      </c>
      <c r="I114" s="289" t="s">
        <v>702</v>
      </c>
      <c r="J114" s="284"/>
    </row>
    <row r="115" spans="2:10" ht="12.75" customHeight="1" x14ac:dyDescent="0.2">
      <c r="B115" s="289">
        <v>36</v>
      </c>
      <c r="C115" s="284"/>
      <c r="D115" s="289" t="s">
        <v>737</v>
      </c>
      <c r="E115" s="284"/>
      <c r="F115" s="290">
        <v>1172.58</v>
      </c>
      <c r="G115" s="284"/>
      <c r="H115" s="291" t="s">
        <v>311</v>
      </c>
      <c r="I115" s="289" t="s">
        <v>722</v>
      </c>
      <c r="J115" s="284"/>
    </row>
    <row r="116" spans="2:10" ht="12.75" customHeight="1" x14ac:dyDescent="0.2">
      <c r="B116" s="289">
        <v>37</v>
      </c>
      <c r="C116" s="284"/>
      <c r="D116" s="289" t="s">
        <v>729</v>
      </c>
      <c r="E116" s="284"/>
      <c r="F116" s="290">
        <v>546.83000000000004</v>
      </c>
      <c r="G116" s="284"/>
      <c r="H116" s="291" t="s">
        <v>177</v>
      </c>
      <c r="I116" s="289" t="s">
        <v>699</v>
      </c>
      <c r="J116" s="284"/>
    </row>
    <row r="117" spans="2:10" ht="12.75" customHeight="1" x14ac:dyDescent="0.2">
      <c r="B117" s="289">
        <v>38</v>
      </c>
      <c r="C117" s="284"/>
      <c r="D117" s="289" t="s">
        <v>735</v>
      </c>
      <c r="E117" s="284"/>
      <c r="F117" s="290">
        <v>312.5</v>
      </c>
      <c r="G117" s="284"/>
      <c r="H117" s="291" t="s">
        <v>177</v>
      </c>
      <c r="I117" s="289" t="s">
        <v>738</v>
      </c>
      <c r="J117" s="284"/>
    </row>
    <row r="118" spans="2:10" ht="12.75" customHeight="1" x14ac:dyDescent="0.2">
      <c r="B118" s="289">
        <v>39</v>
      </c>
      <c r="C118" s="284"/>
      <c r="D118" s="289" t="s">
        <v>735</v>
      </c>
      <c r="E118" s="284"/>
      <c r="F118" s="290">
        <v>312.5</v>
      </c>
      <c r="G118" s="284"/>
      <c r="H118" s="291" t="s">
        <v>177</v>
      </c>
      <c r="I118" s="289" t="s">
        <v>739</v>
      </c>
      <c r="J118" s="284"/>
    </row>
    <row r="119" spans="2:10" ht="12.75" customHeight="1" x14ac:dyDescent="0.2">
      <c r="B119" s="289">
        <v>40</v>
      </c>
      <c r="C119" s="284"/>
      <c r="D119" s="289" t="s">
        <v>736</v>
      </c>
      <c r="E119" s="284"/>
      <c r="F119" s="290">
        <v>85.14</v>
      </c>
      <c r="G119" s="284"/>
      <c r="H119" s="291" t="s">
        <v>171</v>
      </c>
      <c r="I119" s="289" t="s">
        <v>700</v>
      </c>
      <c r="J119" s="284"/>
    </row>
    <row r="120" spans="2:10" x14ac:dyDescent="0.2">
      <c r="B120" s="295"/>
      <c r="C120" s="284"/>
      <c r="D120" s="295"/>
      <c r="E120" s="284"/>
      <c r="F120" s="296">
        <v>12012.15</v>
      </c>
      <c r="G120" s="284"/>
      <c r="H120" s="297"/>
      <c r="I120" s="295"/>
      <c r="J120" s="284"/>
    </row>
    <row r="121" spans="2:10" ht="45.6" customHeight="1" x14ac:dyDescent="0.2">
      <c r="B121" s="279" t="s">
        <v>341</v>
      </c>
      <c r="C121" s="267"/>
      <c r="D121" s="267"/>
      <c r="E121" s="267"/>
      <c r="F121" s="267"/>
      <c r="G121" s="267"/>
      <c r="H121" s="267"/>
      <c r="I121" s="267"/>
      <c r="J121" s="267"/>
    </row>
    <row r="122" spans="2:10" ht="12.75" customHeight="1" x14ac:dyDescent="0.2">
      <c r="B122" s="283" t="s">
        <v>160</v>
      </c>
      <c r="C122" s="284"/>
      <c r="D122" s="283" t="s">
        <v>161</v>
      </c>
      <c r="E122" s="284"/>
      <c r="F122" s="283" t="s">
        <v>162</v>
      </c>
      <c r="G122" s="284"/>
      <c r="H122" s="285" t="s">
        <v>163</v>
      </c>
      <c r="I122" s="283" t="s">
        <v>164</v>
      </c>
      <c r="J122" s="284"/>
    </row>
    <row r="123" spans="2:10" ht="12.75" customHeight="1" x14ac:dyDescent="0.2">
      <c r="B123" s="289">
        <v>1</v>
      </c>
      <c r="C123" s="284"/>
      <c r="D123" s="289" t="s">
        <v>740</v>
      </c>
      <c r="E123" s="284"/>
      <c r="F123" s="290">
        <v>115</v>
      </c>
      <c r="G123" s="284"/>
      <c r="H123" s="291" t="s">
        <v>461</v>
      </c>
      <c r="I123" s="289" t="s">
        <v>697</v>
      </c>
      <c r="J123" s="284"/>
    </row>
    <row r="124" spans="2:10" ht="12.75" customHeight="1" x14ac:dyDescent="0.2">
      <c r="B124" s="289">
        <v>2</v>
      </c>
      <c r="C124" s="284"/>
      <c r="D124" s="289" t="s">
        <v>741</v>
      </c>
      <c r="E124" s="284"/>
      <c r="F124" s="290">
        <v>10.76</v>
      </c>
      <c r="G124" s="284"/>
      <c r="H124" s="291" t="s">
        <v>498</v>
      </c>
      <c r="I124" s="289" t="s">
        <v>708</v>
      </c>
      <c r="J124" s="284"/>
    </row>
    <row r="125" spans="2:10" ht="12.75" customHeight="1" x14ac:dyDescent="0.2">
      <c r="B125" s="289">
        <v>3</v>
      </c>
      <c r="C125" s="284"/>
      <c r="D125" s="289" t="s">
        <v>741</v>
      </c>
      <c r="E125" s="284"/>
      <c r="F125" s="290">
        <v>18.329999999999998</v>
      </c>
      <c r="G125" s="284"/>
      <c r="H125" s="291" t="s">
        <v>278</v>
      </c>
      <c r="I125" s="289" t="s">
        <v>708</v>
      </c>
      <c r="J125" s="284"/>
    </row>
    <row r="126" spans="2:10" ht="12.75" customHeight="1" x14ac:dyDescent="0.2">
      <c r="B126" s="289">
        <v>4</v>
      </c>
      <c r="C126" s="284"/>
      <c r="D126" s="289" t="s">
        <v>741</v>
      </c>
      <c r="E126" s="284"/>
      <c r="F126" s="290">
        <v>11.23</v>
      </c>
      <c r="G126" s="284"/>
      <c r="H126" s="291" t="s">
        <v>295</v>
      </c>
      <c r="I126" s="289" t="s">
        <v>709</v>
      </c>
      <c r="J126" s="284"/>
    </row>
    <row r="127" spans="2:10" ht="12.75" customHeight="1" x14ac:dyDescent="0.2">
      <c r="B127" s="289">
        <v>5</v>
      </c>
      <c r="C127" s="284"/>
      <c r="D127" s="289" t="s">
        <v>742</v>
      </c>
      <c r="E127" s="284"/>
      <c r="F127" s="290">
        <v>282.33</v>
      </c>
      <c r="G127" s="284"/>
      <c r="H127" s="291" t="s">
        <v>311</v>
      </c>
      <c r="I127" s="289" t="s">
        <v>722</v>
      </c>
      <c r="J127" s="284"/>
    </row>
    <row r="128" spans="2:10" ht="12.75" customHeight="1" x14ac:dyDescent="0.2">
      <c r="B128" s="289">
        <v>6</v>
      </c>
      <c r="C128" s="284"/>
      <c r="D128" s="289" t="s">
        <v>743</v>
      </c>
      <c r="E128" s="284"/>
      <c r="F128" s="290">
        <v>38</v>
      </c>
      <c r="G128" s="284"/>
      <c r="H128" s="291" t="s">
        <v>171</v>
      </c>
      <c r="I128" s="289" t="s">
        <v>700</v>
      </c>
      <c r="J128" s="284"/>
    </row>
    <row r="129" spans="2:10" x14ac:dyDescent="0.2">
      <c r="B129" s="295"/>
      <c r="C129" s="284"/>
      <c r="D129" s="295"/>
      <c r="E129" s="284"/>
      <c r="F129" s="296">
        <v>475.65</v>
      </c>
      <c r="G129" s="284"/>
      <c r="H129" s="297"/>
      <c r="I129" s="295"/>
      <c r="J129" s="284"/>
    </row>
    <row r="130" spans="2:10" ht="45.6" customHeight="1" x14ac:dyDescent="0.2">
      <c r="B130" s="279" t="s">
        <v>358</v>
      </c>
      <c r="C130" s="267"/>
      <c r="D130" s="267"/>
      <c r="E130" s="267"/>
      <c r="F130" s="267"/>
      <c r="G130" s="267"/>
      <c r="H130" s="267"/>
      <c r="I130" s="267"/>
      <c r="J130" s="267"/>
    </row>
    <row r="131" spans="2:10" ht="12.75" customHeight="1" x14ac:dyDescent="0.2">
      <c r="B131" s="283" t="s">
        <v>160</v>
      </c>
      <c r="C131" s="284"/>
      <c r="D131" s="283" t="s">
        <v>161</v>
      </c>
      <c r="E131" s="284"/>
      <c r="F131" s="283" t="s">
        <v>162</v>
      </c>
      <c r="G131" s="284"/>
      <c r="H131" s="285" t="s">
        <v>163</v>
      </c>
      <c r="I131" s="283" t="s">
        <v>164</v>
      </c>
      <c r="J131" s="284"/>
    </row>
    <row r="132" spans="2:10" ht="12.75" customHeight="1" x14ac:dyDescent="0.2">
      <c r="B132" s="289">
        <v>1</v>
      </c>
      <c r="C132" s="284"/>
      <c r="D132" s="289" t="s">
        <v>744</v>
      </c>
      <c r="E132" s="284"/>
      <c r="F132" s="290">
        <v>2320</v>
      </c>
      <c r="G132" s="284"/>
      <c r="H132" s="291" t="s">
        <v>198</v>
      </c>
      <c r="I132" s="289" t="s">
        <v>360</v>
      </c>
      <c r="J132" s="284"/>
    </row>
    <row r="133" spans="2:10" ht="12.75" customHeight="1" x14ac:dyDescent="0.2">
      <c r="B133" s="289">
        <v>2</v>
      </c>
      <c r="C133" s="284"/>
      <c r="D133" s="289" t="s">
        <v>364</v>
      </c>
      <c r="E133" s="284"/>
      <c r="F133" s="290">
        <v>960</v>
      </c>
      <c r="G133" s="284"/>
      <c r="H133" s="291" t="s">
        <v>231</v>
      </c>
      <c r="I133" s="289" t="s">
        <v>360</v>
      </c>
      <c r="J133" s="284"/>
    </row>
    <row r="134" spans="2:10" ht="12.75" customHeight="1" x14ac:dyDescent="0.2">
      <c r="B134" s="289">
        <v>3</v>
      </c>
      <c r="C134" s="284"/>
      <c r="D134" s="289" t="s">
        <v>364</v>
      </c>
      <c r="E134" s="284"/>
      <c r="F134" s="290">
        <v>960</v>
      </c>
      <c r="G134" s="284"/>
      <c r="H134" s="291" t="s">
        <v>279</v>
      </c>
      <c r="I134" s="289" t="s">
        <v>360</v>
      </c>
      <c r="J134" s="284"/>
    </row>
    <row r="135" spans="2:10" ht="12.75" customHeight="1" x14ac:dyDescent="0.2">
      <c r="B135" s="289">
        <v>4</v>
      </c>
      <c r="C135" s="284"/>
      <c r="D135" s="289" t="s">
        <v>364</v>
      </c>
      <c r="E135" s="284"/>
      <c r="F135" s="290">
        <v>1576</v>
      </c>
      <c r="G135" s="284"/>
      <c r="H135" s="291" t="s">
        <v>303</v>
      </c>
      <c r="I135" s="289" t="s">
        <v>360</v>
      </c>
      <c r="J135" s="284"/>
    </row>
    <row r="136" spans="2:10" x14ac:dyDescent="0.2">
      <c r="B136" s="295"/>
      <c r="C136" s="284"/>
      <c r="D136" s="295"/>
      <c r="E136" s="284"/>
      <c r="F136" s="296">
        <v>5816</v>
      </c>
      <c r="G136" s="284"/>
      <c r="H136" s="297"/>
      <c r="I136" s="295"/>
      <c r="J136" s="284"/>
    </row>
    <row r="137" spans="2:10" ht="45.6" customHeight="1" x14ac:dyDescent="0.2">
      <c r="B137" s="279" t="s">
        <v>365</v>
      </c>
      <c r="C137" s="267"/>
      <c r="D137" s="267"/>
      <c r="E137" s="267"/>
      <c r="F137" s="267"/>
      <c r="G137" s="267"/>
      <c r="H137" s="267"/>
      <c r="I137" s="267"/>
      <c r="J137" s="267"/>
    </row>
    <row r="138" spans="2:10" ht="12.75" customHeight="1" x14ac:dyDescent="0.2">
      <c r="B138" s="283" t="s">
        <v>160</v>
      </c>
      <c r="C138" s="284"/>
      <c r="D138" s="283" t="s">
        <v>161</v>
      </c>
      <c r="E138" s="284"/>
      <c r="F138" s="283" t="s">
        <v>162</v>
      </c>
      <c r="G138" s="284"/>
      <c r="H138" s="285" t="s">
        <v>163</v>
      </c>
      <c r="I138" s="283" t="s">
        <v>164</v>
      </c>
      <c r="J138" s="284"/>
    </row>
    <row r="139" spans="2:10" ht="12.75" customHeight="1" x14ac:dyDescent="0.2">
      <c r="B139" s="289">
        <v>1</v>
      </c>
      <c r="C139" s="284"/>
      <c r="D139" s="289" t="s">
        <v>374</v>
      </c>
      <c r="E139" s="284"/>
      <c r="F139" s="290">
        <v>60</v>
      </c>
      <c r="G139" s="284"/>
      <c r="H139" s="291" t="s">
        <v>215</v>
      </c>
      <c r="I139" s="289" t="s">
        <v>699</v>
      </c>
      <c r="J139" s="284"/>
    </row>
    <row r="140" spans="2:10" ht="12.75" customHeight="1" x14ac:dyDescent="0.2">
      <c r="B140" s="289">
        <v>2</v>
      </c>
      <c r="C140" s="284"/>
      <c r="D140" s="289" t="s">
        <v>374</v>
      </c>
      <c r="E140" s="284"/>
      <c r="F140" s="290">
        <v>60</v>
      </c>
      <c r="G140" s="284"/>
      <c r="H140" s="291" t="s">
        <v>177</v>
      </c>
      <c r="I140" s="289" t="s">
        <v>713</v>
      </c>
      <c r="J140" s="284"/>
    </row>
    <row r="141" spans="2:10" ht="12.75" customHeight="1" x14ac:dyDescent="0.2">
      <c r="B141" s="289">
        <v>3</v>
      </c>
      <c r="C141" s="284"/>
      <c r="D141" s="289" t="s">
        <v>745</v>
      </c>
      <c r="E141" s="284"/>
      <c r="F141" s="290">
        <v>44.36</v>
      </c>
      <c r="G141" s="284"/>
      <c r="H141" s="291" t="s">
        <v>305</v>
      </c>
      <c r="I141" s="289" t="s">
        <v>379</v>
      </c>
      <c r="J141" s="284"/>
    </row>
    <row r="142" spans="2:10" ht="12.75" customHeight="1" x14ac:dyDescent="0.2">
      <c r="B142" s="289">
        <v>4</v>
      </c>
      <c r="C142" s="284"/>
      <c r="D142" s="289" t="s">
        <v>745</v>
      </c>
      <c r="E142" s="284"/>
      <c r="F142" s="290">
        <v>55.33</v>
      </c>
      <c r="G142" s="284"/>
      <c r="H142" s="291" t="s">
        <v>303</v>
      </c>
      <c r="I142" s="289" t="s">
        <v>379</v>
      </c>
      <c r="J142" s="284"/>
    </row>
    <row r="143" spans="2:10" x14ac:dyDescent="0.2">
      <c r="B143" s="295"/>
      <c r="C143" s="284"/>
      <c r="D143" s="295"/>
      <c r="E143" s="284"/>
      <c r="F143" s="296">
        <v>219.69</v>
      </c>
      <c r="G143" s="284"/>
      <c r="H143" s="297"/>
      <c r="I143" s="295"/>
      <c r="J143" s="284"/>
    </row>
    <row r="144" spans="2:10" ht="409.6" hidden="1" customHeight="1" x14ac:dyDescent="0.2"/>
    <row r="145" ht="12.6" customHeight="1" x14ac:dyDescent="0.2"/>
  </sheetData>
  <mergeCells count="507">
    <mergeCell ref="B143:C143"/>
    <mergeCell ref="D143:E143"/>
    <mergeCell ref="F143:G143"/>
    <mergeCell ref="I143:J143"/>
    <mergeCell ref="B141:C141"/>
    <mergeCell ref="D141:E141"/>
    <mergeCell ref="F141:G141"/>
    <mergeCell ref="I141:J141"/>
    <mergeCell ref="B142:C142"/>
    <mergeCell ref="D142:E142"/>
    <mergeCell ref="F142:G142"/>
    <mergeCell ref="I142:J142"/>
    <mergeCell ref="B139:C139"/>
    <mergeCell ref="D139:E139"/>
    <mergeCell ref="F139:G139"/>
    <mergeCell ref="I139:J139"/>
    <mergeCell ref="B140:C140"/>
    <mergeCell ref="D140:E140"/>
    <mergeCell ref="F140:G140"/>
    <mergeCell ref="I140:J140"/>
    <mergeCell ref="B136:C136"/>
    <mergeCell ref="D136:E136"/>
    <mergeCell ref="F136:G136"/>
    <mergeCell ref="I136:J136"/>
    <mergeCell ref="B137:J137"/>
    <mergeCell ref="B138:C138"/>
    <mergeCell ref="D138:E138"/>
    <mergeCell ref="F138:G138"/>
    <mergeCell ref="I138:J138"/>
    <mergeCell ref="B134:C134"/>
    <mergeCell ref="D134:E134"/>
    <mergeCell ref="F134:G134"/>
    <mergeCell ref="I134:J134"/>
    <mergeCell ref="B135:C135"/>
    <mergeCell ref="D135:E135"/>
    <mergeCell ref="F135:G135"/>
    <mergeCell ref="I135:J135"/>
    <mergeCell ref="B132:C132"/>
    <mergeCell ref="D132:E132"/>
    <mergeCell ref="F132:G132"/>
    <mergeCell ref="I132:J132"/>
    <mergeCell ref="B133:C133"/>
    <mergeCell ref="D133:E133"/>
    <mergeCell ref="F133:G133"/>
    <mergeCell ref="I133:J133"/>
    <mergeCell ref="B129:C129"/>
    <mergeCell ref="D129:E129"/>
    <mergeCell ref="F129:G129"/>
    <mergeCell ref="I129:J129"/>
    <mergeCell ref="B130:J130"/>
    <mergeCell ref="B131:C131"/>
    <mergeCell ref="D131:E131"/>
    <mergeCell ref="F131:G131"/>
    <mergeCell ref="I131:J131"/>
    <mergeCell ref="B127:C127"/>
    <mergeCell ref="D127:E127"/>
    <mergeCell ref="F127:G127"/>
    <mergeCell ref="I127:J127"/>
    <mergeCell ref="B128:C128"/>
    <mergeCell ref="D128:E128"/>
    <mergeCell ref="F128:G128"/>
    <mergeCell ref="I128:J128"/>
    <mergeCell ref="B125:C125"/>
    <mergeCell ref="D125:E125"/>
    <mergeCell ref="F125:G125"/>
    <mergeCell ref="I125:J125"/>
    <mergeCell ref="B126:C126"/>
    <mergeCell ref="D126:E126"/>
    <mergeCell ref="F126:G126"/>
    <mergeCell ref="I126:J126"/>
    <mergeCell ref="B123:C123"/>
    <mergeCell ref="D123:E123"/>
    <mergeCell ref="F123:G123"/>
    <mergeCell ref="I123:J123"/>
    <mergeCell ref="B124:C124"/>
    <mergeCell ref="D124:E124"/>
    <mergeCell ref="F124:G124"/>
    <mergeCell ref="I124:J124"/>
    <mergeCell ref="B120:C120"/>
    <mergeCell ref="D120:E120"/>
    <mergeCell ref="F120:G120"/>
    <mergeCell ref="I120:J120"/>
    <mergeCell ref="B121:J121"/>
    <mergeCell ref="B122:C122"/>
    <mergeCell ref="D122:E122"/>
    <mergeCell ref="F122:G122"/>
    <mergeCell ref="I122:J122"/>
    <mergeCell ref="B118:C118"/>
    <mergeCell ref="D118:E118"/>
    <mergeCell ref="F118:G118"/>
    <mergeCell ref="I118:J118"/>
    <mergeCell ref="B119:C119"/>
    <mergeCell ref="D119:E119"/>
    <mergeCell ref="F119:G119"/>
    <mergeCell ref="I119:J119"/>
    <mergeCell ref="B116:C116"/>
    <mergeCell ref="D116:E116"/>
    <mergeCell ref="F116:G116"/>
    <mergeCell ref="I116:J116"/>
    <mergeCell ref="B117:C117"/>
    <mergeCell ref="D117:E117"/>
    <mergeCell ref="F117:G117"/>
    <mergeCell ref="I117:J117"/>
    <mergeCell ref="B114:C114"/>
    <mergeCell ref="D114:E114"/>
    <mergeCell ref="F114:G114"/>
    <mergeCell ref="I114:J114"/>
    <mergeCell ref="B115:C115"/>
    <mergeCell ref="D115:E115"/>
    <mergeCell ref="F115:G115"/>
    <mergeCell ref="I115:J115"/>
    <mergeCell ref="B112:C112"/>
    <mergeCell ref="D112:E112"/>
    <mergeCell ref="F112:G112"/>
    <mergeCell ref="I112:J112"/>
    <mergeCell ref="B113:C113"/>
    <mergeCell ref="D113:E113"/>
    <mergeCell ref="F113:G113"/>
    <mergeCell ref="I113:J113"/>
    <mergeCell ref="B110:C110"/>
    <mergeCell ref="D110:E110"/>
    <mergeCell ref="F110:G110"/>
    <mergeCell ref="I110:J110"/>
    <mergeCell ref="B111:C111"/>
    <mergeCell ref="D111:E111"/>
    <mergeCell ref="F111:G111"/>
    <mergeCell ref="I111:J111"/>
    <mergeCell ref="B108:C108"/>
    <mergeCell ref="D108:E108"/>
    <mergeCell ref="F108:G108"/>
    <mergeCell ref="I108:J108"/>
    <mergeCell ref="B109:C109"/>
    <mergeCell ref="D109:E109"/>
    <mergeCell ref="F109:G109"/>
    <mergeCell ref="I109:J109"/>
    <mergeCell ref="B106:C106"/>
    <mergeCell ref="D106:E106"/>
    <mergeCell ref="F106:G106"/>
    <mergeCell ref="I106:J106"/>
    <mergeCell ref="B107:C107"/>
    <mergeCell ref="D107:E107"/>
    <mergeCell ref="F107:G107"/>
    <mergeCell ref="I107:J107"/>
    <mergeCell ref="B104:C104"/>
    <mergeCell ref="D104:E104"/>
    <mergeCell ref="F104:G104"/>
    <mergeCell ref="I104:J104"/>
    <mergeCell ref="B105:C105"/>
    <mergeCell ref="D105:E105"/>
    <mergeCell ref="F105:G105"/>
    <mergeCell ref="I105:J105"/>
    <mergeCell ref="B102:C102"/>
    <mergeCell ref="D102:E102"/>
    <mergeCell ref="F102:G102"/>
    <mergeCell ref="I102:J102"/>
    <mergeCell ref="B103:C103"/>
    <mergeCell ref="D103:E103"/>
    <mergeCell ref="F103:G103"/>
    <mergeCell ref="I103:J103"/>
    <mergeCell ref="B100:C100"/>
    <mergeCell ref="D100:E100"/>
    <mergeCell ref="F100:G100"/>
    <mergeCell ref="I100:J100"/>
    <mergeCell ref="B101:C101"/>
    <mergeCell ref="D101:E101"/>
    <mergeCell ref="F101:G101"/>
    <mergeCell ref="I101:J101"/>
    <mergeCell ref="B98:C98"/>
    <mergeCell ref="D98:E98"/>
    <mergeCell ref="F98:G98"/>
    <mergeCell ref="I98:J98"/>
    <mergeCell ref="B99:C99"/>
    <mergeCell ref="D99:E99"/>
    <mergeCell ref="F99:G99"/>
    <mergeCell ref="I99:J99"/>
    <mergeCell ref="B96:C96"/>
    <mergeCell ref="D96:E96"/>
    <mergeCell ref="F96:G96"/>
    <mergeCell ref="I96:J96"/>
    <mergeCell ref="B97:C97"/>
    <mergeCell ref="D97:E97"/>
    <mergeCell ref="F97:G97"/>
    <mergeCell ref="I97:J97"/>
    <mergeCell ref="B94:C94"/>
    <mergeCell ref="D94:E94"/>
    <mergeCell ref="F94:G94"/>
    <mergeCell ref="I94:J94"/>
    <mergeCell ref="B95:C95"/>
    <mergeCell ref="D95:E95"/>
    <mergeCell ref="F95:G95"/>
    <mergeCell ref="I95:J95"/>
    <mergeCell ref="B92:C92"/>
    <mergeCell ref="D92:E92"/>
    <mergeCell ref="F92:G92"/>
    <mergeCell ref="I92:J92"/>
    <mergeCell ref="B93:C93"/>
    <mergeCell ref="D93:E93"/>
    <mergeCell ref="F93:G93"/>
    <mergeCell ref="I93:J93"/>
    <mergeCell ref="B90:C90"/>
    <mergeCell ref="D90:E90"/>
    <mergeCell ref="F90:G90"/>
    <mergeCell ref="I90:J90"/>
    <mergeCell ref="B91:C91"/>
    <mergeCell ref="D91:E91"/>
    <mergeCell ref="F91:G91"/>
    <mergeCell ref="I91:J91"/>
    <mergeCell ref="B88:C88"/>
    <mergeCell ref="D88:E88"/>
    <mergeCell ref="F88:G88"/>
    <mergeCell ref="I88:J88"/>
    <mergeCell ref="B89:C89"/>
    <mergeCell ref="D89:E89"/>
    <mergeCell ref="F89:G89"/>
    <mergeCell ref="I89:J89"/>
    <mergeCell ref="B86:C86"/>
    <mergeCell ref="D86:E86"/>
    <mergeCell ref="F86:G86"/>
    <mergeCell ref="I86:J86"/>
    <mergeCell ref="B87:C87"/>
    <mergeCell ref="D87:E87"/>
    <mergeCell ref="F87:G87"/>
    <mergeCell ref="I87:J87"/>
    <mergeCell ref="B84:C84"/>
    <mergeCell ref="D84:E84"/>
    <mergeCell ref="F84:G84"/>
    <mergeCell ref="I84:J84"/>
    <mergeCell ref="B85:C85"/>
    <mergeCell ref="D85:E85"/>
    <mergeCell ref="F85:G85"/>
    <mergeCell ref="I85:J85"/>
    <mergeCell ref="B82:C82"/>
    <mergeCell ref="D82:E82"/>
    <mergeCell ref="F82:G82"/>
    <mergeCell ref="I82:J82"/>
    <mergeCell ref="B83:C83"/>
    <mergeCell ref="D83:E83"/>
    <mergeCell ref="F83:G83"/>
    <mergeCell ref="I83:J83"/>
    <mergeCell ref="B80:C80"/>
    <mergeCell ref="D80:E80"/>
    <mergeCell ref="F80:G80"/>
    <mergeCell ref="I80:J80"/>
    <mergeCell ref="B81:C81"/>
    <mergeCell ref="D81:E81"/>
    <mergeCell ref="F81:G81"/>
    <mergeCell ref="I81:J81"/>
    <mergeCell ref="B77:C77"/>
    <mergeCell ref="D77:E77"/>
    <mergeCell ref="F77:G77"/>
    <mergeCell ref="I77:J77"/>
    <mergeCell ref="B78:J78"/>
    <mergeCell ref="B79:C79"/>
    <mergeCell ref="D79:E79"/>
    <mergeCell ref="F79:G79"/>
    <mergeCell ref="I79:J79"/>
    <mergeCell ref="B75:C75"/>
    <mergeCell ref="D75:E75"/>
    <mergeCell ref="F75:G75"/>
    <mergeCell ref="I75:J75"/>
    <mergeCell ref="B76:C76"/>
    <mergeCell ref="D76:E76"/>
    <mergeCell ref="F76:G76"/>
    <mergeCell ref="I76:J76"/>
    <mergeCell ref="B73:C73"/>
    <mergeCell ref="D73:E73"/>
    <mergeCell ref="F73:G73"/>
    <mergeCell ref="I73:J73"/>
    <mergeCell ref="B74:C74"/>
    <mergeCell ref="D74:E74"/>
    <mergeCell ref="F74:G74"/>
    <mergeCell ref="I74:J74"/>
    <mergeCell ref="B71:C71"/>
    <mergeCell ref="D71:E71"/>
    <mergeCell ref="F71:G71"/>
    <mergeCell ref="I71:J71"/>
    <mergeCell ref="B72:C72"/>
    <mergeCell ref="D72:E72"/>
    <mergeCell ref="F72:G72"/>
    <mergeCell ref="I72:J72"/>
    <mergeCell ref="B69:C69"/>
    <mergeCell ref="D69:E69"/>
    <mergeCell ref="F69:G69"/>
    <mergeCell ref="I69:J69"/>
    <mergeCell ref="B70:C70"/>
    <mergeCell ref="D70:E70"/>
    <mergeCell ref="F70:G70"/>
    <mergeCell ref="I70:J70"/>
    <mergeCell ref="B67:C67"/>
    <mergeCell ref="D67:E67"/>
    <mergeCell ref="F67:G67"/>
    <mergeCell ref="I67:J67"/>
    <mergeCell ref="B68:C68"/>
    <mergeCell ref="D68:E68"/>
    <mergeCell ref="F68:G68"/>
    <mergeCell ref="I68:J68"/>
    <mergeCell ref="B65:C65"/>
    <mergeCell ref="D65:E65"/>
    <mergeCell ref="F65:G65"/>
    <mergeCell ref="I65:J65"/>
    <mergeCell ref="B66:C66"/>
    <mergeCell ref="D66:E66"/>
    <mergeCell ref="F66:G66"/>
    <mergeCell ref="I66:J66"/>
    <mergeCell ref="B63:C63"/>
    <mergeCell ref="D63:E63"/>
    <mergeCell ref="F63:G63"/>
    <mergeCell ref="I63:J63"/>
    <mergeCell ref="B64:C64"/>
    <mergeCell ref="D64:E64"/>
    <mergeCell ref="F64:G64"/>
    <mergeCell ref="I64:J64"/>
    <mergeCell ref="B61:C61"/>
    <mergeCell ref="D61:E61"/>
    <mergeCell ref="F61:G61"/>
    <mergeCell ref="I61:J61"/>
    <mergeCell ref="B62:C62"/>
    <mergeCell ref="D62:E62"/>
    <mergeCell ref="F62:G62"/>
    <mergeCell ref="I62:J62"/>
    <mergeCell ref="B59:C59"/>
    <mergeCell ref="D59:E59"/>
    <mergeCell ref="F59:G59"/>
    <mergeCell ref="I59:J59"/>
    <mergeCell ref="B60:C60"/>
    <mergeCell ref="D60:E60"/>
    <mergeCell ref="F60:G60"/>
    <mergeCell ref="I60:J60"/>
    <mergeCell ref="B57:C57"/>
    <mergeCell ref="D57:E57"/>
    <mergeCell ref="F57:G57"/>
    <mergeCell ref="I57:J57"/>
    <mergeCell ref="B58:C58"/>
    <mergeCell ref="D58:E58"/>
    <mergeCell ref="F58:G58"/>
    <mergeCell ref="I58:J58"/>
    <mergeCell ref="B55:C55"/>
    <mergeCell ref="D55:E55"/>
    <mergeCell ref="F55:G55"/>
    <mergeCell ref="I55:J55"/>
    <mergeCell ref="B56:C56"/>
    <mergeCell ref="D56:E56"/>
    <mergeCell ref="F56:G56"/>
    <mergeCell ref="I56:J56"/>
    <mergeCell ref="B53:C53"/>
    <mergeCell ref="D53:E53"/>
    <mergeCell ref="F53:G53"/>
    <mergeCell ref="I53:J53"/>
    <mergeCell ref="B54:C54"/>
    <mergeCell ref="D54:E54"/>
    <mergeCell ref="F54:G54"/>
    <mergeCell ref="I54:J54"/>
    <mergeCell ref="B51:C51"/>
    <mergeCell ref="D51:E51"/>
    <mergeCell ref="F51:G51"/>
    <mergeCell ref="I51:J51"/>
    <mergeCell ref="B52:C52"/>
    <mergeCell ref="D52:E52"/>
    <mergeCell ref="F52:G52"/>
    <mergeCell ref="I52:J52"/>
    <mergeCell ref="B49:C49"/>
    <mergeCell ref="D49:E49"/>
    <mergeCell ref="F49:G49"/>
    <mergeCell ref="I49:J49"/>
    <mergeCell ref="B50:C50"/>
    <mergeCell ref="D50:E50"/>
    <mergeCell ref="F50:G50"/>
    <mergeCell ref="I50:J50"/>
    <mergeCell ref="B47:C47"/>
    <mergeCell ref="D47:E47"/>
    <mergeCell ref="F47:G47"/>
    <mergeCell ref="I47:J47"/>
    <mergeCell ref="B48:C48"/>
    <mergeCell ref="D48:E48"/>
    <mergeCell ref="F48:G48"/>
    <mergeCell ref="I48:J48"/>
    <mergeCell ref="B45:C45"/>
    <mergeCell ref="D45:E45"/>
    <mergeCell ref="F45:G45"/>
    <mergeCell ref="I45:J45"/>
    <mergeCell ref="B46:C46"/>
    <mergeCell ref="D46:E46"/>
    <mergeCell ref="F46:G46"/>
    <mergeCell ref="I46:J46"/>
    <mergeCell ref="B43:C43"/>
    <mergeCell ref="D43:E43"/>
    <mergeCell ref="F43:G43"/>
    <mergeCell ref="I43:J43"/>
    <mergeCell ref="B44:C44"/>
    <mergeCell ref="D44:E44"/>
    <mergeCell ref="F44:G44"/>
    <mergeCell ref="I44:J44"/>
    <mergeCell ref="B41:C41"/>
    <mergeCell ref="D41:E41"/>
    <mergeCell ref="F41:G41"/>
    <mergeCell ref="I41:J41"/>
    <mergeCell ref="B42:C42"/>
    <mergeCell ref="D42:E42"/>
    <mergeCell ref="F42:G42"/>
    <mergeCell ref="I42:J42"/>
    <mergeCell ref="B39:C39"/>
    <mergeCell ref="D39:E39"/>
    <mergeCell ref="F39:G39"/>
    <mergeCell ref="I39:J39"/>
    <mergeCell ref="B40:C40"/>
    <mergeCell ref="D40:E40"/>
    <mergeCell ref="F40:G40"/>
    <mergeCell ref="I40:J40"/>
    <mergeCell ref="B37:C37"/>
    <mergeCell ref="D37:E37"/>
    <mergeCell ref="F37:G37"/>
    <mergeCell ref="I37:J37"/>
    <mergeCell ref="B38:C38"/>
    <mergeCell ref="D38:E38"/>
    <mergeCell ref="F38:G38"/>
    <mergeCell ref="I38:J38"/>
    <mergeCell ref="B35:C35"/>
    <mergeCell ref="D35:E35"/>
    <mergeCell ref="F35:G35"/>
    <mergeCell ref="I35:J35"/>
    <mergeCell ref="B36:C36"/>
    <mergeCell ref="D36:E36"/>
    <mergeCell ref="F36:G36"/>
    <mergeCell ref="I36:J36"/>
    <mergeCell ref="B33:C33"/>
    <mergeCell ref="D33:E33"/>
    <mergeCell ref="F33:G33"/>
    <mergeCell ref="I33:J33"/>
    <mergeCell ref="B34:C34"/>
    <mergeCell ref="D34:E34"/>
    <mergeCell ref="F34:G34"/>
    <mergeCell ref="I34:J34"/>
    <mergeCell ref="B31:C31"/>
    <mergeCell ref="D31:E31"/>
    <mergeCell ref="F31:G31"/>
    <mergeCell ref="I31:J31"/>
    <mergeCell ref="B32:C32"/>
    <mergeCell ref="D32:E32"/>
    <mergeCell ref="F32:G32"/>
    <mergeCell ref="I32:J32"/>
    <mergeCell ref="B28:C28"/>
    <mergeCell ref="D28:E28"/>
    <mergeCell ref="F28:G28"/>
    <mergeCell ref="I28:J28"/>
    <mergeCell ref="B29:J29"/>
    <mergeCell ref="B30:C30"/>
    <mergeCell ref="D30:E30"/>
    <mergeCell ref="F30:G30"/>
    <mergeCell ref="I30:J30"/>
    <mergeCell ref="B26:C26"/>
    <mergeCell ref="D26:E26"/>
    <mergeCell ref="F26:G26"/>
    <mergeCell ref="I26:J26"/>
    <mergeCell ref="B27:C27"/>
    <mergeCell ref="D27:E27"/>
    <mergeCell ref="F27:G27"/>
    <mergeCell ref="I27:J27"/>
    <mergeCell ref="B24:C24"/>
    <mergeCell ref="D24:E24"/>
    <mergeCell ref="F24:G24"/>
    <mergeCell ref="I24:J24"/>
    <mergeCell ref="B25:C25"/>
    <mergeCell ref="D25:E25"/>
    <mergeCell ref="F25:G25"/>
    <mergeCell ref="I25:J25"/>
    <mergeCell ref="B22:C22"/>
    <mergeCell ref="D22:E22"/>
    <mergeCell ref="F22:G22"/>
    <mergeCell ref="I22:J22"/>
    <mergeCell ref="B23:C23"/>
    <mergeCell ref="D23:E23"/>
    <mergeCell ref="F23:G23"/>
    <mergeCell ref="I23:J23"/>
    <mergeCell ref="B19:J19"/>
    <mergeCell ref="B20:C20"/>
    <mergeCell ref="D20:E20"/>
    <mergeCell ref="F20:G20"/>
    <mergeCell ref="I20:J20"/>
    <mergeCell ref="B21:C21"/>
    <mergeCell ref="D21:E21"/>
    <mergeCell ref="F21:G21"/>
    <mergeCell ref="I21:J21"/>
    <mergeCell ref="B17:C17"/>
    <mergeCell ref="D17:E17"/>
    <mergeCell ref="F17:G17"/>
    <mergeCell ref="I17:J17"/>
    <mergeCell ref="B18:C18"/>
    <mergeCell ref="D18:E18"/>
    <mergeCell ref="F18:G18"/>
    <mergeCell ref="I18:J18"/>
    <mergeCell ref="B15:C15"/>
    <mergeCell ref="D15:E15"/>
    <mergeCell ref="F15:G15"/>
    <mergeCell ref="I15:J15"/>
    <mergeCell ref="B16:C16"/>
    <mergeCell ref="D16:E16"/>
    <mergeCell ref="F16:G16"/>
    <mergeCell ref="I16:J16"/>
    <mergeCell ref="E3:G3"/>
    <mergeCell ref="D6:G6"/>
    <mergeCell ref="D8:G8"/>
    <mergeCell ref="D10:H10"/>
    <mergeCell ref="B13:J13"/>
    <mergeCell ref="B14:C14"/>
    <mergeCell ref="D14:E14"/>
    <mergeCell ref="F14:G14"/>
    <mergeCell ref="I14:J14"/>
  </mergeCells>
  <pageMargins left="0.7" right="0.7" top="0.75" bottom="0.75" header="0.3" footer="0.3"/>
  <pageSetup paperSize="9" scale="57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 Vendimet dhe rekomandimet</vt:lpstr>
      <vt:lpstr>Raporti Financiar</vt:lpstr>
      <vt:lpstr>Tab. e buxhetit</vt:lpstr>
      <vt:lpstr>Mallrat</vt:lpstr>
      <vt:lpstr>Kapitalet</vt:lpstr>
      <vt:lpstr>Subvencionet dhe pagat</vt:lpstr>
      <vt:lpstr>Antaret e Kuvendit</vt:lpstr>
      <vt:lpstr>Administrata</vt:lpstr>
      <vt:lpstr>Stafi mbeshtetes politik</vt:lpstr>
      <vt:lpstr>'Subvencionet dhe pagat'!Print_Area</vt:lpstr>
      <vt:lpstr>'Tab. e buxhetit'!Print_Area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2019-05-17T10:08:50Z</dcterms:modified>
</cp:coreProperties>
</file>